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heena\Sheena\FY24 Financials\5 Aug\"/>
    </mc:Choice>
  </mc:AlternateContent>
  <xr:revisionPtr revIDLastSave="0" documentId="8_{1E8D070D-0340-4887-BEC4-3EEF99E84CE9}" xr6:coauthVersionLast="47" xr6:coauthVersionMax="47" xr10:uidLastSave="{00000000-0000-0000-0000-000000000000}"/>
  <bookViews>
    <workbookView xWindow="-120" yWindow="-120" windowWidth="29040" windowHeight="15840" xr2:uid="{B020B064-50B0-46D6-A35F-3934657DEAEF}"/>
  </bookViews>
  <sheets>
    <sheet name="Sheet1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Sheet1!$A:$G,Sheet1!$1:$1</definedName>
    <definedName name="QB_COLUMN_2920" localSheetId="0" hidden="1">Sheet1!$H$1</definedName>
    <definedName name="QB_COLUMN_2921" localSheetId="0" hidden="1">Sheet1!$J$1</definedName>
    <definedName name="QB_COLUMN_29210" localSheetId="0" hidden="1">Sheet1!#REF!</definedName>
    <definedName name="QB_COLUMN_29211" localSheetId="0" hidden="1">Sheet1!#REF!</definedName>
    <definedName name="QB_COLUMN_2922" localSheetId="0" hidden="1">Sheet1!$L$1</definedName>
    <definedName name="QB_COLUMN_2923" localSheetId="0" hidden="1">Sheet1!$N$1</definedName>
    <definedName name="QB_COLUMN_2924" localSheetId="0" hidden="1">Sheet1!$P$1</definedName>
    <definedName name="QB_COLUMN_2925" localSheetId="0" hidden="1">Sheet1!#REF!</definedName>
    <definedName name="QB_COLUMN_2926" localSheetId="0" hidden="1">Sheet1!#REF!</definedName>
    <definedName name="QB_COLUMN_2927" localSheetId="0" hidden="1">Sheet1!#REF!</definedName>
    <definedName name="QB_COLUMN_2928" localSheetId="0" hidden="1">Sheet1!#REF!</definedName>
    <definedName name="QB_COLUMN_2929" localSheetId="0" hidden="1">Sheet1!#REF!</definedName>
    <definedName name="QB_DATA_0" localSheetId="0" hidden="1">Sheet1!$6:$6,Sheet1!$7:$7,Sheet1!$10:$10,Sheet1!$11:$11,Sheet1!$14:$14,Sheet1!$15:$15,Sheet1!$16:$16,Sheet1!$17:$17,Sheet1!$18:$18,Sheet1!$19:$19,Sheet1!$21:$21,Sheet1!$24:$24,Sheet1!$27:$27,Sheet1!$28:$28,Sheet1!$33:$33,Sheet1!$34:$34</definedName>
    <definedName name="QB_DATA_1" localSheetId="0" hidden="1">Sheet1!$35:$35,Sheet1!$36:$36,Sheet1!$37:$37,Sheet1!$38:$38,Sheet1!$41:$41,Sheet1!$42:$42,Sheet1!$43:$43,Sheet1!$44:$44,Sheet1!$45:$45,Sheet1!$46:$46,Sheet1!$47:$47,Sheet1!$48:$48,Sheet1!$49:$49,Sheet1!$50:$50,Sheet1!$51:$51,Sheet1!$53:$53</definedName>
    <definedName name="QB_DATA_2" localSheetId="0" hidden="1">Sheet1!$55:$55,Sheet1!$56:$56,Sheet1!$57:$57,Sheet1!$58:$58,Sheet1!$59:$59,Sheet1!$62:$62,Sheet1!$63:$63,Sheet1!$66:$66,Sheet1!$68:$68,Sheet1!$75:$75,Sheet1!$79:$79,Sheet1!$80:$80,Sheet1!$81:$81,Sheet1!$82:$82,Sheet1!$83:$83,Sheet1!$84:$84</definedName>
    <definedName name="QB_DATA_3" localSheetId="0" hidden="1">Sheet1!$85:$85,Sheet1!$86:$86,Sheet1!$87:$87,Sheet1!$88:$88,Sheet1!$90:$90,Sheet1!$91:$91,Sheet1!$92:$92,Sheet1!$93:$93,Sheet1!$94:$94,Sheet1!$95:$95,Sheet1!$97:$97,Sheet1!$99:$99,Sheet1!$100:$100,Sheet1!$103:$103,Sheet1!$106:$106,Sheet1!$107:$107</definedName>
    <definedName name="QB_DATA_4" localSheetId="0" hidden="1">Sheet1!$108:$108,Sheet1!$111:$111,Sheet1!$112:$112,Sheet1!$118:$118,Sheet1!$119:$119,Sheet1!$120:$120,Sheet1!$121:$121,Sheet1!$126:$126,Sheet1!$127:$127,Sheet1!$129:$129,Sheet1!$131:$131,Sheet1!$132:$132,Sheet1!$133:$133,Sheet1!$134:$134,Sheet1!$135:$135,Sheet1!$136:$136</definedName>
    <definedName name="QB_DATA_5" localSheetId="0" hidden="1">Sheet1!$138:$138,Sheet1!$139:$139</definedName>
    <definedName name="QB_FORMULA_0" localSheetId="0" hidden="1">Sheet1!$H$8,Sheet1!$J$8,Sheet1!$L$8,Sheet1!$N$8,Sheet1!$P$8,Sheet1!#REF!,Sheet1!#REF!,Sheet1!#REF!,Sheet1!#REF!,Sheet1!#REF!,Sheet1!#REF!,Sheet1!#REF!,Sheet1!$H$12,Sheet1!$J$12,Sheet1!$L$12,Sheet1!$N$12</definedName>
    <definedName name="QB_FORMULA_1" localSheetId="0" hidden="1">Sheet1!$P$12,Sheet1!#REF!,Sheet1!#REF!,Sheet1!#REF!,Sheet1!#REF!,Sheet1!#REF!,Sheet1!#REF!,Sheet1!#REF!,Sheet1!$H$20,Sheet1!$J$20,Sheet1!$L$20,Sheet1!$N$20,Sheet1!$P$20,Sheet1!#REF!,Sheet1!#REF!,Sheet1!#REF!</definedName>
    <definedName name="QB_FORMULA_10" localSheetId="0" hidden="1">Sheet1!$P$70,Sheet1!#REF!,Sheet1!#REF!,Sheet1!#REF!,Sheet1!#REF!,Sheet1!#REF!,Sheet1!#REF!,Sheet1!#REF!,Sheet1!$H$76,Sheet1!$J$76,Sheet1!$L$76,Sheet1!$N$76,Sheet1!$P$76,Sheet1!#REF!,Sheet1!#REF!,Sheet1!#REF!</definedName>
    <definedName name="QB_FORMULA_11" localSheetId="0" hidden="1">Sheet1!#REF!,Sheet1!#REF!,Sheet1!#REF!,Sheet1!#REF!,Sheet1!$H$96,Sheet1!$J$96,Sheet1!$L$96,Sheet1!$N$96,Sheet1!$P$96,Sheet1!#REF!,Sheet1!#REF!,Sheet1!#REF!,Sheet1!#REF!,Sheet1!#REF!,Sheet1!#REF!,Sheet1!#REF!</definedName>
    <definedName name="QB_FORMULA_12" localSheetId="0" hidden="1">Sheet1!$H$98,Sheet1!$J$98,Sheet1!$L$98,Sheet1!$N$98,Sheet1!$P$98,Sheet1!#REF!,Sheet1!#REF!,Sheet1!#REF!,Sheet1!#REF!,Sheet1!#REF!,Sheet1!#REF!,Sheet1!#REF!,Sheet1!$H$104,Sheet1!$J$104,Sheet1!$L$104,Sheet1!$N$104</definedName>
    <definedName name="QB_FORMULA_13" localSheetId="0" hidden="1">Sheet1!$P$104,Sheet1!#REF!,Sheet1!#REF!,Sheet1!#REF!,Sheet1!#REF!,Sheet1!#REF!,Sheet1!#REF!,Sheet1!#REF!,Sheet1!$H$109,Sheet1!$J$109,Sheet1!$L$109,Sheet1!$N$109,Sheet1!$P$109,Sheet1!#REF!,Sheet1!#REF!,Sheet1!#REF!</definedName>
    <definedName name="QB_FORMULA_14" localSheetId="0" hidden="1">Sheet1!#REF!,Sheet1!#REF!,Sheet1!#REF!,Sheet1!#REF!,Sheet1!$H$113,Sheet1!$J$113,Sheet1!$L$113,Sheet1!$N$113,Sheet1!$P$113,Sheet1!#REF!,Sheet1!#REF!,Sheet1!#REF!,Sheet1!#REF!,Sheet1!#REF!,Sheet1!#REF!,Sheet1!#REF!</definedName>
    <definedName name="QB_FORMULA_15" localSheetId="0" hidden="1">Sheet1!$H$114,Sheet1!$J$114,Sheet1!$L$114,Sheet1!$N$114,Sheet1!$P$114,Sheet1!#REF!,Sheet1!#REF!,Sheet1!#REF!,Sheet1!#REF!,Sheet1!#REF!,Sheet1!#REF!,Sheet1!#REF!,Sheet1!$H$115,Sheet1!$J$115,Sheet1!$L$115,Sheet1!$N$115</definedName>
    <definedName name="QB_FORMULA_16" localSheetId="0" hidden="1">Sheet1!$P$115,Sheet1!#REF!,Sheet1!#REF!,Sheet1!#REF!,Sheet1!#REF!,Sheet1!#REF!,Sheet1!#REF!,Sheet1!#REF!,Sheet1!$H$116,Sheet1!$J$116,Sheet1!$L$116,Sheet1!$N$116,Sheet1!$P$116,Sheet1!#REF!,Sheet1!#REF!,Sheet1!#REF!</definedName>
    <definedName name="QB_FORMULA_17" localSheetId="0" hidden="1">Sheet1!#REF!,Sheet1!#REF!,Sheet1!#REF!,Sheet1!#REF!,Sheet1!$H$122,Sheet1!$J$122,Sheet1!$L$122,Sheet1!$N$122,Sheet1!$P$122,Sheet1!#REF!,Sheet1!#REF!,Sheet1!#REF!,Sheet1!#REF!,Sheet1!#REF!,Sheet1!#REF!,Sheet1!#REF!</definedName>
    <definedName name="QB_FORMULA_18" localSheetId="0" hidden="1">Sheet1!$H$123,Sheet1!$J$123,Sheet1!$L$123,Sheet1!$N$123,Sheet1!$P$123,Sheet1!#REF!,Sheet1!#REF!,Sheet1!#REF!,Sheet1!#REF!,Sheet1!#REF!,Sheet1!#REF!,Sheet1!#REF!,Sheet1!$H$128,Sheet1!$J$128,Sheet1!$L$128,Sheet1!$N$128</definedName>
    <definedName name="QB_FORMULA_19" localSheetId="0" hidden="1">Sheet1!$P$128,Sheet1!#REF!,Sheet1!#REF!,Sheet1!#REF!,Sheet1!#REF!,Sheet1!#REF!,Sheet1!#REF!,Sheet1!#REF!,Sheet1!$H$137,Sheet1!$J$137,Sheet1!$L$137,Sheet1!$N$137,Sheet1!$P$137,Sheet1!#REF!,Sheet1!#REF!,Sheet1!#REF!</definedName>
    <definedName name="QB_FORMULA_2" localSheetId="0" hidden="1">Sheet1!#REF!,Sheet1!#REF!,Sheet1!#REF!,Sheet1!#REF!,Sheet1!$H$22,Sheet1!$J$22,Sheet1!$L$22,Sheet1!$N$22,Sheet1!$P$22,Sheet1!#REF!,Sheet1!#REF!,Sheet1!#REF!,Sheet1!#REF!,Sheet1!#REF!,Sheet1!#REF!,Sheet1!#REF!</definedName>
    <definedName name="QB_FORMULA_20" localSheetId="0" hidden="1">Sheet1!#REF!,Sheet1!#REF!,Sheet1!#REF!,Sheet1!#REF!,Sheet1!$H$140,Sheet1!$J$140,Sheet1!$L$140,Sheet1!$N$140,Sheet1!$P$140,Sheet1!#REF!,Sheet1!#REF!,Sheet1!#REF!,Sheet1!#REF!,Sheet1!#REF!,Sheet1!#REF!,Sheet1!#REF!</definedName>
    <definedName name="QB_FORMULA_21" localSheetId="0" hidden="1">Sheet1!$H$141,Sheet1!$J$141,Sheet1!$L$141,Sheet1!$N$141,Sheet1!$P$141,Sheet1!#REF!,Sheet1!#REF!,Sheet1!#REF!,Sheet1!#REF!,Sheet1!#REF!,Sheet1!#REF!,Sheet1!#REF!</definedName>
    <definedName name="QB_FORMULA_3" localSheetId="0" hidden="1">Sheet1!$H$25,Sheet1!$J$25,Sheet1!$L$25,Sheet1!$N$25,Sheet1!$P$25,Sheet1!#REF!,Sheet1!#REF!,Sheet1!#REF!,Sheet1!#REF!,Sheet1!#REF!,Sheet1!#REF!,Sheet1!#REF!,Sheet1!$H$29,Sheet1!$J$29,Sheet1!$L$29,Sheet1!$N$29</definedName>
    <definedName name="QB_FORMULA_4" localSheetId="0" hidden="1">Sheet1!$P$29,Sheet1!#REF!,Sheet1!#REF!,Sheet1!#REF!,Sheet1!#REF!,Sheet1!#REF!,Sheet1!#REF!,Sheet1!#REF!,Sheet1!$H$30,Sheet1!$J$30,Sheet1!$L$30,Sheet1!$N$30,Sheet1!$P$30,Sheet1!#REF!,Sheet1!#REF!,Sheet1!#REF!</definedName>
    <definedName name="QB_FORMULA_5" localSheetId="0" hidden="1">Sheet1!#REF!,Sheet1!#REF!,Sheet1!#REF!,Sheet1!#REF!,Sheet1!$H$39,Sheet1!$J$39,Sheet1!$L$39,Sheet1!$N$39,Sheet1!$P$39,Sheet1!#REF!,Sheet1!#REF!,Sheet1!#REF!,Sheet1!#REF!,Sheet1!#REF!,Sheet1!#REF!,Sheet1!#REF!</definedName>
    <definedName name="QB_FORMULA_6" localSheetId="0" hidden="1">Sheet1!$H$52,Sheet1!$J$52,Sheet1!$L$52,Sheet1!$N$52,Sheet1!$P$52,Sheet1!#REF!,Sheet1!#REF!,Sheet1!#REF!,Sheet1!#REF!,Sheet1!#REF!,Sheet1!#REF!,Sheet1!#REF!,Sheet1!$H$60,Sheet1!$J$60,Sheet1!$L$60,Sheet1!$N$60</definedName>
    <definedName name="QB_FORMULA_7" localSheetId="0" hidden="1">Sheet1!$P$60,Sheet1!#REF!,Sheet1!#REF!,Sheet1!#REF!,Sheet1!#REF!,Sheet1!#REF!,Sheet1!#REF!,Sheet1!#REF!,Sheet1!$H$64,Sheet1!$J$64,Sheet1!$L$64,Sheet1!$N$64,Sheet1!$P$64,Sheet1!#REF!,Sheet1!#REF!,Sheet1!#REF!</definedName>
    <definedName name="QB_FORMULA_8" localSheetId="0" hidden="1">Sheet1!#REF!,Sheet1!#REF!,Sheet1!#REF!,Sheet1!#REF!,Sheet1!$H$67,Sheet1!$J$67,Sheet1!$L$67,Sheet1!$N$67,Sheet1!$P$67,Sheet1!#REF!,Sheet1!#REF!,Sheet1!#REF!,Sheet1!#REF!,Sheet1!#REF!,Sheet1!#REF!,Sheet1!#REF!</definedName>
    <definedName name="QB_FORMULA_9" localSheetId="0" hidden="1">Sheet1!$H$69,Sheet1!$J$69,Sheet1!$L$69,Sheet1!$N$69,Sheet1!$P$69,Sheet1!#REF!,Sheet1!#REF!,Sheet1!#REF!,Sheet1!#REF!,Sheet1!#REF!,Sheet1!#REF!,Sheet1!#REF!,Sheet1!$H$70,Sheet1!$J$70,Sheet1!$L$70,Sheet1!$N$70</definedName>
    <definedName name="QB_ROW_1" localSheetId="0" hidden="1">Sheet1!$A$2</definedName>
    <definedName name="QB_ROW_100230" localSheetId="0" hidden="1">Sheet1!$D$21</definedName>
    <definedName name="QB_ROW_10031" localSheetId="0" hidden="1">Sheet1!$D$74</definedName>
    <definedName name="QB_ROW_1011" localSheetId="0" hidden="1">Sheet1!$B$3</definedName>
    <definedName name="QB_ROW_103230" localSheetId="0" hidden="1">Sheet1!$D$24</definedName>
    <definedName name="QB_ROW_10331" localSheetId="0" hidden="1">Sheet1!$D$76</definedName>
    <definedName name="QB_ROW_107230" localSheetId="0" hidden="1">Sheet1!$D$27</definedName>
    <definedName name="QB_ROW_12031" localSheetId="0" hidden="1">Sheet1!$D$77</definedName>
    <definedName name="QB_ROW_12331" localSheetId="0" hidden="1">Sheet1!$D$115</definedName>
    <definedName name="QB_ROW_128240" localSheetId="0" hidden="1">Sheet1!$E$75</definedName>
    <definedName name="QB_ROW_129040" localSheetId="0" hidden="1">Sheet1!$E$78</definedName>
    <definedName name="QB_ROW_129340" localSheetId="0" hidden="1">Sheet1!$E$98</definedName>
    <definedName name="QB_ROW_13021" localSheetId="0" hidden="1">Sheet1!$C$117</definedName>
    <definedName name="QB_ROW_130250" localSheetId="0" hidden="1">Sheet1!$F$79</definedName>
    <definedName name="QB_ROW_1311" localSheetId="0" hidden="1">Sheet1!$B$30</definedName>
    <definedName name="QB_ROW_131250" localSheetId="0" hidden="1">Sheet1!$F$80</definedName>
    <definedName name="QB_ROW_132250" localSheetId="0" hidden="1">Sheet1!$F$81</definedName>
    <definedName name="QB_ROW_13321" localSheetId="0" hidden="1">Sheet1!$C$122</definedName>
    <definedName name="QB_ROW_136250" localSheetId="0" hidden="1">Sheet1!$F$82</definedName>
    <definedName name="QB_ROW_138250" localSheetId="0" hidden="1">Sheet1!$F$83</definedName>
    <definedName name="QB_ROW_139250" localSheetId="0" hidden="1">Sheet1!$F$84</definedName>
    <definedName name="QB_ROW_14011" localSheetId="0" hidden="1">Sheet1!$B$124</definedName>
    <definedName name="QB_ROW_141250" localSheetId="0" hidden="1">Sheet1!$F$85</definedName>
    <definedName name="QB_ROW_142250" localSheetId="0" hidden="1">Sheet1!$F$86</definedName>
    <definedName name="QB_ROW_14311" localSheetId="0" hidden="1">Sheet1!$B$140</definedName>
    <definedName name="QB_ROW_143250" localSheetId="0" hidden="1">Sheet1!$F$87</definedName>
    <definedName name="QB_ROW_145250" localSheetId="0" hidden="1">Sheet1!$F$88</definedName>
    <definedName name="QB_ROW_147050" localSheetId="0" hidden="1">Sheet1!$F$89</definedName>
    <definedName name="QB_ROW_147350" localSheetId="0" hidden="1">Sheet1!$F$96</definedName>
    <definedName name="QB_ROW_149260" localSheetId="0" hidden="1">Sheet1!$G$90</definedName>
    <definedName name="QB_ROW_150260" localSheetId="0" hidden="1">Sheet1!$G$91</definedName>
    <definedName name="QB_ROW_151260" localSheetId="0" hidden="1">Sheet1!$G$92</definedName>
    <definedName name="QB_ROW_152260" localSheetId="0" hidden="1">Sheet1!$G$93</definedName>
    <definedName name="QB_ROW_153260" localSheetId="0" hidden="1">Sheet1!$G$94</definedName>
    <definedName name="QB_ROW_154260" localSheetId="0" hidden="1">Sheet1!$G$95</definedName>
    <definedName name="QB_ROW_156040" localSheetId="0" hidden="1">Sheet1!$E$101</definedName>
    <definedName name="QB_ROW_156340" localSheetId="0" hidden="1">Sheet1!$E$114</definedName>
    <definedName name="QB_ROW_157050" localSheetId="0" hidden="1">Sheet1!$F$102</definedName>
    <definedName name="QB_ROW_157350" localSheetId="0" hidden="1">Sheet1!$F$104</definedName>
    <definedName name="QB_ROW_159050" localSheetId="0" hidden="1">Sheet1!$F$105</definedName>
    <definedName name="QB_ROW_159350" localSheetId="0" hidden="1">Sheet1!$F$109</definedName>
    <definedName name="QB_ROW_161260" localSheetId="0" hidden="1">Sheet1!$G$106</definedName>
    <definedName name="QB_ROW_168260" localSheetId="0" hidden="1">Sheet1!$G$107</definedName>
    <definedName name="QB_ROW_170050" localSheetId="0" hidden="1">Sheet1!$F$110</definedName>
    <definedName name="QB_ROW_170350" localSheetId="0" hidden="1">Sheet1!$F$113</definedName>
    <definedName name="QB_ROW_171260" localSheetId="0" hidden="1">Sheet1!$G$111</definedName>
    <definedName name="QB_ROW_17221" localSheetId="0" hidden="1">Sheet1!$C$139</definedName>
    <definedName name="QB_ROW_178320" localSheetId="0" hidden="1">Sheet1!$C$138</definedName>
    <definedName name="QB_ROW_194230" localSheetId="0" hidden="1">Sheet1!$D$136</definedName>
    <definedName name="QB_ROW_196230" localSheetId="0" hidden="1">Sheet1!$D$127</definedName>
    <definedName name="QB_ROW_2021" localSheetId="0" hidden="1">Sheet1!$C$4</definedName>
    <definedName name="QB_ROW_2321" localSheetId="0" hidden="1">Sheet1!$C$22</definedName>
    <definedName name="QB_ROW_301" localSheetId="0" hidden="1">Sheet1!$A$70</definedName>
    <definedName name="QB_ROW_3021" localSheetId="0" hidden="1">Sheet1!$C$23</definedName>
    <definedName name="QB_ROW_3321" localSheetId="0" hidden="1">Sheet1!$C$25</definedName>
    <definedName name="QB_ROW_4021" localSheetId="0" hidden="1">Sheet1!$C$26</definedName>
    <definedName name="QB_ROW_4321" localSheetId="0" hidden="1">Sheet1!$C$29</definedName>
    <definedName name="QB_ROW_483230" localSheetId="0" hidden="1">Sheet1!$D$118</definedName>
    <definedName name="QB_ROW_484230" localSheetId="0" hidden="1">Sheet1!$D$119</definedName>
    <definedName name="QB_ROW_485230" localSheetId="0" hidden="1">Sheet1!$D$120</definedName>
    <definedName name="QB_ROW_486230" localSheetId="0" hidden="1">Sheet1!$D$121</definedName>
    <definedName name="QB_ROW_5011" localSheetId="0" hidden="1">Sheet1!$B$31</definedName>
    <definedName name="QB_ROW_5311" localSheetId="0" hidden="1">Sheet1!$B$69</definedName>
    <definedName name="QB_ROW_600230" localSheetId="0" hidden="1">Sheet1!$D$33</definedName>
    <definedName name="QB_ROW_601230" localSheetId="0" hidden="1">Sheet1!$D$34</definedName>
    <definedName name="QB_ROW_602230" localSheetId="0" hidden="1">Sheet1!$D$35</definedName>
    <definedName name="QB_ROW_603230" localSheetId="0" hidden="1">Sheet1!$D$36</definedName>
    <definedName name="QB_ROW_604230" localSheetId="0" hidden="1">Sheet1!$D$41</definedName>
    <definedName name="QB_ROW_605230" localSheetId="0" hidden="1">Sheet1!$D$42</definedName>
    <definedName name="QB_ROW_606230" localSheetId="0" hidden="1">Sheet1!$D$43</definedName>
    <definedName name="QB_ROW_607230" localSheetId="0" hidden="1">Sheet1!$D$45</definedName>
    <definedName name="QB_ROW_608230" localSheetId="0" hidden="1">Sheet1!$D$46</definedName>
    <definedName name="QB_ROW_609230" localSheetId="0" hidden="1">Sheet1!$D$47</definedName>
    <definedName name="QB_ROW_612230" localSheetId="0" hidden="1">Sheet1!$D$55</definedName>
    <definedName name="QB_ROW_613230" localSheetId="0" hidden="1">Sheet1!$D$56</definedName>
    <definedName name="QB_ROW_615230" localSheetId="0" hidden="1">Sheet1!$D$57</definedName>
    <definedName name="QB_ROW_616230" localSheetId="0" hidden="1">Sheet1!$D$58</definedName>
    <definedName name="QB_ROW_617230" localSheetId="0" hidden="1">Sheet1!$D$62</definedName>
    <definedName name="QB_ROW_618230" localSheetId="0" hidden="1">Sheet1!$D$63</definedName>
    <definedName name="QB_ROW_619220" localSheetId="0" hidden="1">Sheet1!$C$68</definedName>
    <definedName name="QB_ROW_620030" localSheetId="0" hidden="1">Sheet1!$D$5</definedName>
    <definedName name="QB_ROW_620330" localSheetId="0" hidden="1">Sheet1!$D$8</definedName>
    <definedName name="QB_ROW_622220" localSheetId="0" hidden="1">Sheet1!$C$53</definedName>
    <definedName name="QB_ROW_628240" localSheetId="0" hidden="1">Sheet1!$E$99</definedName>
    <definedName name="QB_ROW_635230" localSheetId="0" hidden="1">Sheet1!$D$37</definedName>
    <definedName name="QB_ROW_636230" localSheetId="0" hidden="1">Sheet1!$D$44</definedName>
    <definedName name="QB_ROW_637230" localSheetId="0" hidden="1">Sheet1!$D$59</definedName>
    <definedName name="QB_ROW_680260" localSheetId="0" hidden="1">Sheet1!$G$108</definedName>
    <definedName name="QB_ROW_692020" localSheetId="0" hidden="1">Sheet1!$C$125</definedName>
    <definedName name="QB_ROW_692320" localSheetId="0" hidden="1">Sheet1!$C$128</definedName>
    <definedName name="QB_ROW_694230" localSheetId="0" hidden="1">Sheet1!$D$126</definedName>
    <definedName name="QB_ROW_695020" localSheetId="0" hidden="1">Sheet1!$C$130</definedName>
    <definedName name="QB_ROW_695320" localSheetId="0" hidden="1">Sheet1!$C$137</definedName>
    <definedName name="QB_ROW_697230" localSheetId="0" hidden="1">Sheet1!$D$131</definedName>
    <definedName name="QB_ROW_7001" localSheetId="0" hidden="1">Sheet1!$A$71</definedName>
    <definedName name="QB_ROW_700230" localSheetId="0" hidden="1">Sheet1!$D$132</definedName>
    <definedName name="QB_ROW_701230" localSheetId="0" hidden="1">Sheet1!$D$133</definedName>
    <definedName name="QB_ROW_702230" localSheetId="0" hidden="1">Sheet1!$D$134</definedName>
    <definedName name="QB_ROW_703020" localSheetId="0" hidden="1">Sheet1!$C$32</definedName>
    <definedName name="QB_ROW_703230" localSheetId="0" hidden="1">Sheet1!$D$38</definedName>
    <definedName name="QB_ROW_703320" localSheetId="0" hidden="1">Sheet1!$C$39</definedName>
    <definedName name="QB_ROW_704020" localSheetId="0" hidden="1">Sheet1!$C$40</definedName>
    <definedName name="QB_ROW_704320" localSheetId="0" hidden="1">Sheet1!$C$52</definedName>
    <definedName name="QB_ROW_705020" localSheetId="0" hidden="1">Sheet1!$C$61</definedName>
    <definedName name="QB_ROW_705320" localSheetId="0" hidden="1">Sheet1!$C$64</definedName>
    <definedName name="QB_ROW_706020" localSheetId="0" hidden="1">Sheet1!$C$54</definedName>
    <definedName name="QB_ROW_706320" localSheetId="0" hidden="1">Sheet1!$C$60</definedName>
    <definedName name="QB_ROW_721240" localSheetId="0" hidden="1">Sheet1!$E$100</definedName>
    <definedName name="QB_ROW_725220" localSheetId="0" hidden="1">Sheet1!$C$129</definedName>
    <definedName name="QB_ROW_726230" localSheetId="0" hidden="1">Sheet1!$D$28</definedName>
    <definedName name="QB_ROW_7301" localSheetId="0" hidden="1">Sheet1!$A$141</definedName>
    <definedName name="QB_ROW_739240" localSheetId="0" hidden="1">Sheet1!$E$19</definedName>
    <definedName name="QB_ROW_740230" localSheetId="0" hidden="1">Sheet1!$D$48</definedName>
    <definedName name="QB_ROW_741230" localSheetId="0" hidden="1">Sheet1!$D$49</definedName>
    <definedName name="QB_ROW_743230" localSheetId="0" hidden="1">Sheet1!$D$50</definedName>
    <definedName name="QB_ROW_744230" localSheetId="0" hidden="1">Sheet1!$D$51</definedName>
    <definedName name="QB_ROW_745020" localSheetId="0" hidden="1">Sheet1!$C$65</definedName>
    <definedName name="QB_ROW_745320" localSheetId="0" hidden="1">Sheet1!$C$67</definedName>
    <definedName name="QB_ROW_747230" localSheetId="0" hidden="1">Sheet1!$D$66</definedName>
    <definedName name="QB_ROW_755230" localSheetId="0" hidden="1">Sheet1!$D$135</definedName>
    <definedName name="QB_ROW_756240" localSheetId="0" hidden="1">Sheet1!$E$14</definedName>
    <definedName name="QB_ROW_765260" localSheetId="0" hidden="1">Sheet1!$G$103</definedName>
    <definedName name="QB_ROW_768260" localSheetId="0" hidden="1">Sheet1!$G$112</definedName>
    <definedName name="QB_ROW_771250" localSheetId="0" hidden="1">Sheet1!$F$97</definedName>
    <definedName name="QB_ROW_79340" localSheetId="0" hidden="1">Sheet1!$E$6</definedName>
    <definedName name="QB_ROW_8011" localSheetId="0" hidden="1">Sheet1!$B$72</definedName>
    <definedName name="QB_ROW_82240" localSheetId="0" hidden="1">Sheet1!$E$7</definedName>
    <definedName name="QB_ROW_83030" localSheetId="0" hidden="1">Sheet1!$D$9</definedName>
    <definedName name="QB_ROW_8311" localSheetId="0" hidden="1">Sheet1!$B$123</definedName>
    <definedName name="QB_ROW_83330" localSheetId="0" hidden="1">Sheet1!$D$12</definedName>
    <definedName name="QB_ROW_85240" localSheetId="0" hidden="1">Sheet1!$E$10</definedName>
    <definedName name="QB_ROW_9021" localSheetId="0" hidden="1">Sheet1!$C$73</definedName>
    <definedName name="QB_ROW_90240" localSheetId="0" hidden="1">Sheet1!$E$11</definedName>
    <definedName name="QB_ROW_91030" localSheetId="0" hidden="1">Sheet1!$D$13</definedName>
    <definedName name="QB_ROW_91330" localSheetId="0" hidden="1">Sheet1!$D$20</definedName>
    <definedName name="QB_ROW_92240" localSheetId="0" hidden="1">Sheet1!$E$15</definedName>
    <definedName name="QB_ROW_9321" localSheetId="0" hidden="1">Sheet1!$C$116</definedName>
    <definedName name="QB_ROW_93240" localSheetId="0" hidden="1">Sheet1!$E$16</definedName>
    <definedName name="QB_ROW_94240" localSheetId="0" hidden="1">Sheet1!$E$17</definedName>
    <definedName name="QB_ROW_95240" localSheetId="0" hidden="1">Sheet1!$E$18</definedName>
    <definedName name="QBCANSUPPORTUPDATE" localSheetId="0">TRUE</definedName>
    <definedName name="QBCOMPANYFILENAME" localSheetId="0">"Z:\a - Quickbooks 2022\Town of Dewey Beach 2.qbw"</definedName>
    <definedName name="QBENDDATE" localSheetId="0">20240331</definedName>
    <definedName name="QBHEADERSONSCREEN" localSheetId="0">FALSE</definedName>
    <definedName name="QBMETADATASIZE" localSheetId="0">5924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6</definedName>
    <definedName name="QBREPORTCOMPANYID" localSheetId="0">"338455b71c4f4e83b60c25a2e964f9ef"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9</definedName>
    <definedName name="QBREPORTSUBCOLAXIS" localSheetId="0">0</definedName>
    <definedName name="QBREPORTTYPE" localSheetId="0">5</definedName>
    <definedName name="QBROWHEADERS" localSheetId="0">7</definedName>
    <definedName name="QBSTARTDATE" localSheetId="0">20230401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0" i="1" l="1"/>
  <c r="J140" i="1"/>
  <c r="H140" i="1"/>
  <c r="P137" i="1"/>
  <c r="N137" i="1"/>
  <c r="L137" i="1"/>
  <c r="J137" i="1"/>
  <c r="H137" i="1"/>
  <c r="P128" i="1"/>
  <c r="P140" i="1" s="1"/>
  <c r="N128" i="1"/>
  <c r="L128" i="1"/>
  <c r="L140" i="1" s="1"/>
  <c r="J128" i="1"/>
  <c r="H128" i="1"/>
  <c r="P122" i="1"/>
  <c r="N122" i="1"/>
  <c r="L122" i="1"/>
  <c r="J122" i="1"/>
  <c r="H122" i="1"/>
  <c r="H114" i="1"/>
  <c r="P113" i="1"/>
  <c r="N113" i="1"/>
  <c r="L113" i="1"/>
  <c r="J113" i="1"/>
  <c r="H113" i="1"/>
  <c r="P109" i="1"/>
  <c r="N109" i="1"/>
  <c r="L109" i="1"/>
  <c r="J109" i="1"/>
  <c r="H109" i="1"/>
  <c r="P104" i="1"/>
  <c r="P114" i="1" s="1"/>
  <c r="N104" i="1"/>
  <c r="N114" i="1" s="1"/>
  <c r="L104" i="1"/>
  <c r="L114" i="1" s="1"/>
  <c r="J104" i="1"/>
  <c r="J114" i="1" s="1"/>
  <c r="H104" i="1"/>
  <c r="L98" i="1"/>
  <c r="L115" i="1" s="1"/>
  <c r="L116" i="1" s="1"/>
  <c r="L123" i="1" s="1"/>
  <c r="L141" i="1" s="1"/>
  <c r="J98" i="1"/>
  <c r="P96" i="1"/>
  <c r="P98" i="1" s="1"/>
  <c r="N96" i="1"/>
  <c r="N98" i="1" s="1"/>
  <c r="N115" i="1" s="1"/>
  <c r="L96" i="1"/>
  <c r="J96" i="1"/>
  <c r="H96" i="1"/>
  <c r="H98" i="1" s="1"/>
  <c r="H115" i="1" s="1"/>
  <c r="H116" i="1" s="1"/>
  <c r="H123" i="1" s="1"/>
  <c r="H141" i="1" s="1"/>
  <c r="P76" i="1"/>
  <c r="N76" i="1"/>
  <c r="L76" i="1"/>
  <c r="J76" i="1"/>
  <c r="H76" i="1"/>
  <c r="P67" i="1"/>
  <c r="N67" i="1"/>
  <c r="L67" i="1"/>
  <c r="L69" i="1" s="1"/>
  <c r="J67" i="1"/>
  <c r="H67" i="1"/>
  <c r="P64" i="1"/>
  <c r="N64" i="1"/>
  <c r="L64" i="1"/>
  <c r="J64" i="1"/>
  <c r="H64" i="1"/>
  <c r="P60" i="1"/>
  <c r="N60" i="1"/>
  <c r="L60" i="1"/>
  <c r="J60" i="1"/>
  <c r="H60" i="1"/>
  <c r="P52" i="1"/>
  <c r="N52" i="1"/>
  <c r="L52" i="1"/>
  <c r="J52" i="1"/>
  <c r="H52" i="1"/>
  <c r="P39" i="1"/>
  <c r="P69" i="1" s="1"/>
  <c r="N39" i="1"/>
  <c r="N69" i="1" s="1"/>
  <c r="L39" i="1"/>
  <c r="J39" i="1"/>
  <c r="J69" i="1" s="1"/>
  <c r="H39" i="1"/>
  <c r="H69" i="1" s="1"/>
  <c r="P29" i="1"/>
  <c r="N29" i="1"/>
  <c r="L29" i="1"/>
  <c r="J29" i="1"/>
  <c r="H29" i="1"/>
  <c r="P25" i="1"/>
  <c r="N25" i="1"/>
  <c r="L25" i="1"/>
  <c r="J25" i="1"/>
  <c r="H25" i="1"/>
  <c r="J22" i="1"/>
  <c r="J30" i="1" s="1"/>
  <c r="J70" i="1" s="1"/>
  <c r="H22" i="1"/>
  <c r="H30" i="1" s="1"/>
  <c r="H70" i="1" s="1"/>
  <c r="P20" i="1"/>
  <c r="N20" i="1"/>
  <c r="L20" i="1"/>
  <c r="J20" i="1"/>
  <c r="H20" i="1"/>
  <c r="P12" i="1"/>
  <c r="N12" i="1"/>
  <c r="L12" i="1"/>
  <c r="J12" i="1"/>
  <c r="H12" i="1"/>
  <c r="P8" i="1"/>
  <c r="P22" i="1" s="1"/>
  <c r="P30" i="1" s="1"/>
  <c r="P70" i="1" s="1"/>
  <c r="N8" i="1"/>
  <c r="N22" i="1" s="1"/>
  <c r="N30" i="1" s="1"/>
  <c r="N70" i="1" s="1"/>
  <c r="L8" i="1"/>
  <c r="L22" i="1" s="1"/>
  <c r="L30" i="1" s="1"/>
  <c r="L70" i="1" s="1"/>
  <c r="J8" i="1"/>
  <c r="H8" i="1"/>
  <c r="J115" i="1" l="1"/>
  <c r="J116" i="1" s="1"/>
  <c r="J123" i="1" s="1"/>
  <c r="J141" i="1" s="1"/>
  <c r="N116" i="1"/>
  <c r="N123" i="1" s="1"/>
  <c r="N141" i="1" s="1"/>
  <c r="P115" i="1"/>
  <c r="P116" i="1" s="1"/>
  <c r="P123" i="1" s="1"/>
  <c r="P141" i="1" s="1"/>
</calcChain>
</file>

<file path=xl/sharedStrings.xml><?xml version="1.0" encoding="utf-8"?>
<sst xmlns="http://schemas.openxmlformats.org/spreadsheetml/2006/main" count="145" uniqueCount="145">
  <si>
    <t>Apr 30, 23</t>
  </si>
  <si>
    <t>May 31, 23</t>
  </si>
  <si>
    <t>Jun 30, 23</t>
  </si>
  <si>
    <t>Jul 31, 23</t>
  </si>
  <si>
    <t>Aug 31, 23</t>
  </si>
  <si>
    <t>ASSETS</t>
  </si>
  <si>
    <t>Current Assets</t>
  </si>
  <si>
    <t>Checking/Savings</t>
  </si>
  <si>
    <t>1000000 · Cash &amp; Equivalents</t>
  </si>
  <si>
    <t>1000010 · Operating Gen'l Funds</t>
  </si>
  <si>
    <t>1000040 · Payroll Account</t>
  </si>
  <si>
    <t>Total 1000000 · Cash &amp; Equivalents</t>
  </si>
  <si>
    <t>1000100 · Self-Committed Funds</t>
  </si>
  <si>
    <t>1000120 · Street Infrastr 20% Bldg Permit</t>
  </si>
  <si>
    <t>1000170 · Brown Advisors - General Fund</t>
  </si>
  <si>
    <t>Total 1000100 · Self-Committed Funds</t>
  </si>
  <si>
    <t>1000200 · Restricted Bank Accounts</t>
  </si>
  <si>
    <t>1000202 · State of Delaware Town Hall Gra</t>
  </si>
  <si>
    <t>1000210 · Municipal St. Aid</t>
  </si>
  <si>
    <t>1000220 · Police SALLE Grant</t>
  </si>
  <si>
    <t>1000230 · Police EIDE Grant</t>
  </si>
  <si>
    <t>1000240 · Police Dep't.Acc't.</t>
  </si>
  <si>
    <t>1000245 · Police Violent Crimes Grant</t>
  </si>
  <si>
    <t>Total 1000200 · Restricted Bank Accounts</t>
  </si>
  <si>
    <t>1000500 · Petty Cash</t>
  </si>
  <si>
    <t>Total Checking/Savings</t>
  </si>
  <si>
    <t>Accounts Receivable</t>
  </si>
  <si>
    <t>1100000 · Accounts Receivable</t>
  </si>
  <si>
    <t>Total Accounts Receivable</t>
  </si>
  <si>
    <t>Other Current Assets</t>
  </si>
  <si>
    <t>1200100 · Prepaid Insurance</t>
  </si>
  <si>
    <t>13700 · Payroll Service Customer Asset</t>
  </si>
  <si>
    <t>Total Other Current Assets</t>
  </si>
  <si>
    <t>Total Current Assets</t>
  </si>
  <si>
    <t>Fixed Assets</t>
  </si>
  <si>
    <t>1600000 · Land</t>
  </si>
  <si>
    <t>1600001 · Land - Town Hall</t>
  </si>
  <si>
    <t>1600002 · Land - Police</t>
  </si>
  <si>
    <t>1600003 · Land - LSS</t>
  </si>
  <si>
    <t>1600004 · Land - Street &amp; Infra</t>
  </si>
  <si>
    <t>1600005 · Land - Town Hall Aux</t>
  </si>
  <si>
    <t>1600000 · Land - Other</t>
  </si>
  <si>
    <t>Total 1600000 · Land</t>
  </si>
  <si>
    <t>1600010 · Building &amp; Improvements</t>
  </si>
  <si>
    <t>1600011 · Building - Town Hall</t>
  </si>
  <si>
    <t>1600012 · Building - LSS</t>
  </si>
  <si>
    <t>1600013 · Building - Street &amp; Infra</t>
  </si>
  <si>
    <t>1600014 · Building - Town Hall Aux</t>
  </si>
  <si>
    <t>1600021 · Building Improv - Town Hall</t>
  </si>
  <si>
    <t>1600022 · Building Improv - Town Hall Aux</t>
  </si>
  <si>
    <t>1600023 · Building Improv - Police</t>
  </si>
  <si>
    <t>1600031 · Building &amp; Improvements -Town H</t>
  </si>
  <si>
    <t>1600032 · Building &amp; Improvements - Polic</t>
  </si>
  <si>
    <t>1600034 · Building &amp; Improvement - Street</t>
  </si>
  <si>
    <t>1600035 · Building &amp; Improve - Town Prop</t>
  </si>
  <si>
    <t>Total 1600010 · Building &amp; Improvements</t>
  </si>
  <si>
    <t>1600030 · Beach Improv - Mats</t>
  </si>
  <si>
    <t>1600040 · Equipment</t>
  </si>
  <si>
    <t>1600041 · Equipment - Town Hall</t>
  </si>
  <si>
    <t>1600042 · Equipment - Police</t>
  </si>
  <si>
    <t>1600045 · Equipment - LSS</t>
  </si>
  <si>
    <t>1600046 · Equipment - Street &amp; Infra</t>
  </si>
  <si>
    <t>1600047 · Equipment - Uncatagorized</t>
  </si>
  <si>
    <t>Total 1600040 · Equipment</t>
  </si>
  <si>
    <t>1600050 · Vehicles</t>
  </si>
  <si>
    <t>1600051 · Vehicles - Police</t>
  </si>
  <si>
    <t>1600052 · Vehicles - Street &amp; Infra</t>
  </si>
  <si>
    <t>Total 1600050 · Vehicles</t>
  </si>
  <si>
    <t>1600060 · Infrastructure</t>
  </si>
  <si>
    <t>1600062 · Infrastrucuture - Streets</t>
  </si>
  <si>
    <t>Total 1600060 · Infrastructure</t>
  </si>
  <si>
    <t>1600099 · Accumulated Depreciation</t>
  </si>
  <si>
    <t>Total Fixed Assets</t>
  </si>
  <si>
    <t>TOTAL ASSETS</t>
  </si>
  <si>
    <t>LIABILITIES &amp; EQUITY</t>
  </si>
  <si>
    <t>Liabilities</t>
  </si>
  <si>
    <t>Current Liabilities</t>
  </si>
  <si>
    <t>Accounts Payable</t>
  </si>
  <si>
    <t>2000000 · Accounts Payable</t>
  </si>
  <si>
    <t>Total Accounts Payable</t>
  </si>
  <si>
    <t>Other Current Liabilities</t>
  </si>
  <si>
    <t>2100000 · Accrued Payroll &amp; Related</t>
  </si>
  <si>
    <t>2100001 · Accrued Payroll Taxes - 941</t>
  </si>
  <si>
    <t>2100002 · Accrued Payroll  Taxes - W1 DE</t>
  </si>
  <si>
    <t>2100003 · Accrued Payroll Taxes - UC8 DE</t>
  </si>
  <si>
    <t>2100007 · Employee Wage Garnish.</t>
  </si>
  <si>
    <t>2100009 · Adm Pension Payable</t>
  </si>
  <si>
    <t>2100010 · Police Pension Payable</t>
  </si>
  <si>
    <t>2100012 · Accrued Wages</t>
  </si>
  <si>
    <t>2100013 · Compensated Absences</t>
  </si>
  <si>
    <t>2100014 · Provision Compensated Absences</t>
  </si>
  <si>
    <t>2120001 · Due to Beach Replenishment Fund</t>
  </si>
  <si>
    <t>2120003 · Due to State of Delaware</t>
  </si>
  <si>
    <t>2120005 · DELJIS Surcharge</t>
  </si>
  <si>
    <t>2120006 · Ambulance Fund</t>
  </si>
  <si>
    <t>2120007 · Trans Fund</t>
  </si>
  <si>
    <t>2120008 · Police Fund</t>
  </si>
  <si>
    <t>2120009 · Vic Comp Assessment</t>
  </si>
  <si>
    <t>2120010 · Video Surcharge</t>
  </si>
  <si>
    <t>Total 2120003 · Due to State of Delaware</t>
  </si>
  <si>
    <t>2120014 · RBVFC Donations</t>
  </si>
  <si>
    <t>Total 2100000 · Accrued Payroll &amp; Related</t>
  </si>
  <si>
    <t>2100015 · Unearned Revenue</t>
  </si>
  <si>
    <t>2110 · Direct Deposit Liabilities</t>
  </si>
  <si>
    <t>2300000 · Restricted Grants &amp; Donations</t>
  </si>
  <si>
    <t>2300100 · Administrative</t>
  </si>
  <si>
    <t>2300102 · State of Delaware Town Hall Gra</t>
  </si>
  <si>
    <t>Total 2300100 · Administrative</t>
  </si>
  <si>
    <t>2300200 · Police Grants</t>
  </si>
  <si>
    <t>2300202 · EIDE Grant</t>
  </si>
  <si>
    <t>2300209 · SALLE Grant</t>
  </si>
  <si>
    <t>2300211 · Violent Crimes Grant</t>
  </si>
  <si>
    <t>Total 2300200 · Police Grants</t>
  </si>
  <si>
    <t>2300300 · Street &amp; Highway Grants</t>
  </si>
  <si>
    <t>2300301 · Municipal Street Aid Grant</t>
  </si>
  <si>
    <t>2300305 · 5G Building Permit Deposits</t>
  </si>
  <si>
    <t>Total 2300300 · Street &amp; Highway Grants</t>
  </si>
  <si>
    <t>Total 2300000 · Restricted Grants &amp; Donations</t>
  </si>
  <si>
    <t>Total Other Current Liabilities</t>
  </si>
  <si>
    <t>Total Current Liabilities</t>
  </si>
  <si>
    <t>Long Term Liabilities</t>
  </si>
  <si>
    <t>2700001 · Deferred Outflows - GASB 68</t>
  </si>
  <si>
    <t>2700002 · Deferred Inflows - GASB 68</t>
  </si>
  <si>
    <t>2700003 · NPL - GASB 68</t>
  </si>
  <si>
    <t>2700004 · GASB 68 - Contra</t>
  </si>
  <si>
    <t>Total Long Term Liabilities</t>
  </si>
  <si>
    <t>Total Liabilities</t>
  </si>
  <si>
    <t>Equity</t>
  </si>
  <si>
    <t>3000000 · Non-Spendable</t>
  </si>
  <si>
    <t>3000100 · Prepaid Expenses</t>
  </si>
  <si>
    <t>3900000 · Fixed Asset Investments</t>
  </si>
  <si>
    <t>Total 3000000 · Non-Spendable</t>
  </si>
  <si>
    <t>32000 · Unrestricted Net Assets</t>
  </si>
  <si>
    <t>3200000 · Assigned Funds</t>
  </si>
  <si>
    <t>3200100 · Street &amp; Infrastructure</t>
  </si>
  <si>
    <t>3200500 · Public Safety</t>
  </si>
  <si>
    <t>3200600 · Beach Safety</t>
  </si>
  <si>
    <t>3200700 · Capital Improvements</t>
  </si>
  <si>
    <t>3200750 · Capital Improvement - Town Hall</t>
  </si>
  <si>
    <t>3200800 · Rainy Day Fund</t>
  </si>
  <si>
    <t>Total 3200000 · Assigned Funds</t>
  </si>
  <si>
    <t>3300000 · Unassigned Fund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</si>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</sst>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49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5" xfId="0" applyNumberFormat="1" applyFont="1" applyBorder="1"/>
    <xf numFmtId="164" fontId="1" fillId="0" borderId="4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</cellXfs>
  <cellStyles count="2">
    <cellStyle name="Normal" xfId="0" builtinId="0"/>
    <cellStyle name="Normal 2" xfId="1" xr:uid="{512503B2-3144-4E17-9755-20BC6ECE2B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7320337-0DEF-E9CA-8DCB-AB21E6D287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8D49B13E-A84A-B4F3-04D7-2E706A9DF7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0D323-7960-40ED-B249-C6B167C736BE}">
  <sheetPr codeName="Sheet1"/>
  <dimension ref="A1:Q142"/>
  <sheetViews>
    <sheetView tabSelected="1" workbookViewId="0">
      <pane xSplit="7" ySplit="1" topLeftCell="H117" activePane="bottomRight" state="frozenSplit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6" width="3" style="14" customWidth="1"/>
    <col min="7" max="7" width="34.42578125" style="14" customWidth="1"/>
    <col min="8" max="8" width="10.85546875" style="15" bestFit="1" customWidth="1"/>
    <col min="9" max="9" width="2.28515625" style="15" customWidth="1"/>
    <col min="10" max="10" width="10.85546875" style="15" bestFit="1" customWidth="1"/>
    <col min="11" max="11" width="2.28515625" style="15" customWidth="1"/>
    <col min="12" max="12" width="10.85546875" style="15" bestFit="1" customWidth="1"/>
    <col min="13" max="13" width="2.28515625" style="15" customWidth="1"/>
    <col min="14" max="14" width="10.85546875" style="15" bestFit="1" customWidth="1"/>
    <col min="15" max="15" width="2.28515625" style="15" customWidth="1"/>
    <col min="16" max="16" width="10.85546875" style="15" bestFit="1" customWidth="1"/>
    <col min="17" max="17" width="2.28515625" style="15" customWidth="1"/>
  </cols>
  <sheetData>
    <row r="1" spans="1:17" s="13" customFormat="1" ht="15.75" thickBot="1" x14ac:dyDescent="0.3">
      <c r="A1" s="10"/>
      <c r="B1" s="10"/>
      <c r="C1" s="10"/>
      <c r="D1" s="10"/>
      <c r="E1" s="10"/>
      <c r="F1" s="10"/>
      <c r="G1" s="10"/>
      <c r="H1" s="11" t="s">
        <v>0</v>
      </c>
      <c r="I1" s="12"/>
      <c r="J1" s="11" t="s">
        <v>1</v>
      </c>
      <c r="K1" s="12"/>
      <c r="L1" s="11" t="s">
        <v>2</v>
      </c>
      <c r="M1" s="12"/>
      <c r="N1" s="11" t="s">
        <v>3</v>
      </c>
      <c r="O1" s="12"/>
      <c r="P1" s="11" t="s">
        <v>4</v>
      </c>
      <c r="Q1" s="12"/>
    </row>
    <row r="2" spans="1:17" ht="15.75" thickTop="1" x14ac:dyDescent="0.25">
      <c r="A2" s="1" t="s">
        <v>5</v>
      </c>
      <c r="B2" s="1"/>
      <c r="C2" s="1"/>
      <c r="D2" s="1"/>
      <c r="E2" s="1"/>
      <c r="F2" s="1"/>
      <c r="G2" s="1"/>
      <c r="H2" s="2"/>
      <c r="I2" s="3"/>
      <c r="J2" s="2"/>
      <c r="K2" s="3"/>
      <c r="L2" s="2"/>
      <c r="M2" s="3"/>
      <c r="N2" s="2"/>
      <c r="O2" s="3"/>
      <c r="P2" s="2"/>
      <c r="Q2" s="3"/>
    </row>
    <row r="3" spans="1:17" x14ac:dyDescent="0.25">
      <c r="A3" s="1"/>
      <c r="B3" s="1" t="s">
        <v>6</v>
      </c>
      <c r="C3" s="1"/>
      <c r="D3" s="1"/>
      <c r="E3" s="1"/>
      <c r="F3" s="1"/>
      <c r="G3" s="1"/>
      <c r="H3" s="2"/>
      <c r="I3" s="3"/>
      <c r="J3" s="2"/>
      <c r="K3" s="3"/>
      <c r="L3" s="2"/>
      <c r="M3" s="3"/>
      <c r="N3" s="2"/>
      <c r="O3" s="3"/>
      <c r="P3" s="2"/>
      <c r="Q3" s="3"/>
    </row>
    <row r="4" spans="1:17" x14ac:dyDescent="0.25">
      <c r="A4" s="1"/>
      <c r="B4" s="1"/>
      <c r="C4" s="1" t="s">
        <v>7</v>
      </c>
      <c r="D4" s="1"/>
      <c r="E4" s="1"/>
      <c r="F4" s="1"/>
      <c r="G4" s="1"/>
      <c r="H4" s="2"/>
      <c r="I4" s="3"/>
      <c r="J4" s="2"/>
      <c r="K4" s="3"/>
      <c r="L4" s="2"/>
      <c r="M4" s="3"/>
      <c r="N4" s="2"/>
      <c r="O4" s="3"/>
      <c r="P4" s="2"/>
      <c r="Q4" s="3"/>
    </row>
    <row r="5" spans="1:17" x14ac:dyDescent="0.25">
      <c r="A5" s="1"/>
      <c r="B5" s="1"/>
      <c r="C5" s="1"/>
      <c r="D5" s="1" t="s">
        <v>8</v>
      </c>
      <c r="E5" s="1"/>
      <c r="F5" s="1"/>
      <c r="G5" s="1"/>
      <c r="H5" s="2"/>
      <c r="I5" s="3"/>
      <c r="J5" s="2"/>
      <c r="K5" s="3"/>
      <c r="L5" s="2"/>
      <c r="M5" s="3"/>
      <c r="N5" s="2"/>
      <c r="O5" s="3"/>
      <c r="P5" s="2"/>
      <c r="Q5" s="3"/>
    </row>
    <row r="6" spans="1:17" x14ac:dyDescent="0.25">
      <c r="A6" s="1"/>
      <c r="B6" s="1"/>
      <c r="C6" s="1"/>
      <c r="D6" s="1"/>
      <c r="E6" s="1" t="s">
        <v>9</v>
      </c>
      <c r="F6" s="1"/>
      <c r="G6" s="1"/>
      <c r="H6" s="2">
        <v>4832059.03</v>
      </c>
      <c r="I6" s="3"/>
      <c r="J6" s="2">
        <v>4972769.43</v>
      </c>
      <c r="K6" s="3"/>
      <c r="L6" s="2">
        <v>4755480.99</v>
      </c>
      <c r="M6" s="3"/>
      <c r="N6" s="2">
        <v>4752053.74</v>
      </c>
      <c r="O6" s="3"/>
      <c r="P6" s="2">
        <v>4872304.54</v>
      </c>
      <c r="Q6" s="3"/>
    </row>
    <row r="7" spans="1:17" ht="15.75" thickBot="1" x14ac:dyDescent="0.3">
      <c r="A7" s="1"/>
      <c r="B7" s="1"/>
      <c r="C7" s="1"/>
      <c r="D7" s="1"/>
      <c r="E7" s="1" t="s">
        <v>10</v>
      </c>
      <c r="F7" s="1"/>
      <c r="G7" s="1"/>
      <c r="H7" s="4">
        <v>232.39</v>
      </c>
      <c r="I7" s="3"/>
      <c r="J7" s="4">
        <v>4145.7299999999996</v>
      </c>
      <c r="K7" s="3"/>
      <c r="L7" s="4">
        <v>3738.02</v>
      </c>
      <c r="M7" s="3"/>
      <c r="N7" s="4">
        <v>8357.69</v>
      </c>
      <c r="O7" s="3"/>
      <c r="P7" s="4">
        <v>9960.4699999999993</v>
      </c>
      <c r="Q7" s="3"/>
    </row>
    <row r="8" spans="1:17" x14ac:dyDescent="0.25">
      <c r="A8" s="1"/>
      <c r="B8" s="1"/>
      <c r="C8" s="1"/>
      <c r="D8" s="1" t="s">
        <v>11</v>
      </c>
      <c r="E8" s="1"/>
      <c r="F8" s="1"/>
      <c r="G8" s="1"/>
      <c r="H8" s="2">
        <f>ROUND(SUM(H5:H7),5)</f>
        <v>4832291.42</v>
      </c>
      <c r="I8" s="3"/>
      <c r="J8" s="2">
        <f>ROUND(SUM(J5:J7),5)</f>
        <v>4976915.16</v>
      </c>
      <c r="K8" s="3"/>
      <c r="L8" s="2">
        <f>ROUND(SUM(L5:L7),5)</f>
        <v>4759219.01</v>
      </c>
      <c r="M8" s="3"/>
      <c r="N8" s="2">
        <f>ROUND(SUM(N5:N7),5)</f>
        <v>4760411.43</v>
      </c>
      <c r="O8" s="3"/>
      <c r="P8" s="2">
        <f>ROUND(SUM(P5:P7),5)</f>
        <v>4882265.01</v>
      </c>
      <c r="Q8" s="3"/>
    </row>
    <row r="9" spans="1:17" x14ac:dyDescent="0.25">
      <c r="A9" s="1"/>
      <c r="B9" s="1"/>
      <c r="C9" s="1"/>
      <c r="D9" s="1" t="s">
        <v>12</v>
      </c>
      <c r="E9" s="1"/>
      <c r="F9" s="1"/>
      <c r="G9" s="1"/>
      <c r="H9" s="2"/>
      <c r="I9" s="3"/>
      <c r="J9" s="2"/>
      <c r="K9" s="3"/>
      <c r="L9" s="2"/>
      <c r="M9" s="3"/>
      <c r="N9" s="2"/>
      <c r="O9" s="3"/>
      <c r="P9" s="2"/>
      <c r="Q9" s="3"/>
    </row>
    <row r="10" spans="1:17" x14ac:dyDescent="0.25">
      <c r="A10" s="1"/>
      <c r="B10" s="1"/>
      <c r="C10" s="1"/>
      <c r="D10" s="1"/>
      <c r="E10" s="1" t="s">
        <v>13</v>
      </c>
      <c r="F10" s="1"/>
      <c r="G10" s="1"/>
      <c r="H10" s="2">
        <v>948579.37</v>
      </c>
      <c r="I10" s="3"/>
      <c r="J10" s="2">
        <v>984088.37</v>
      </c>
      <c r="K10" s="3"/>
      <c r="L10" s="2">
        <v>1000957.33</v>
      </c>
      <c r="M10" s="3"/>
      <c r="N10" s="2">
        <v>1027702.31</v>
      </c>
      <c r="O10" s="3"/>
      <c r="P10" s="2">
        <v>1053624.78</v>
      </c>
      <c r="Q10" s="3"/>
    </row>
    <row r="11" spans="1:17" ht="15.75" thickBot="1" x14ac:dyDescent="0.3">
      <c r="A11" s="1"/>
      <c r="B11" s="1"/>
      <c r="C11" s="1"/>
      <c r="D11" s="1"/>
      <c r="E11" s="1" t="s">
        <v>14</v>
      </c>
      <c r="F11" s="1"/>
      <c r="G11" s="1"/>
      <c r="H11" s="4">
        <v>1361043.93</v>
      </c>
      <c r="I11" s="3"/>
      <c r="J11" s="4">
        <v>1356287.24</v>
      </c>
      <c r="K11" s="3"/>
      <c r="L11" s="4">
        <v>1352872.57</v>
      </c>
      <c r="M11" s="3"/>
      <c r="N11" s="4">
        <v>1355425.99</v>
      </c>
      <c r="O11" s="3"/>
      <c r="P11" s="4">
        <v>1352936.9</v>
      </c>
      <c r="Q11" s="3"/>
    </row>
    <row r="12" spans="1:17" x14ac:dyDescent="0.25">
      <c r="A12" s="1"/>
      <c r="B12" s="1"/>
      <c r="C12" s="1"/>
      <c r="D12" s="1" t="s">
        <v>15</v>
      </c>
      <c r="E12" s="1"/>
      <c r="F12" s="1"/>
      <c r="G12" s="1"/>
      <c r="H12" s="2">
        <f>ROUND(SUM(H9:H11),5)</f>
        <v>2309623.2999999998</v>
      </c>
      <c r="I12" s="3"/>
      <c r="J12" s="2">
        <f>ROUND(SUM(J9:J11),5)</f>
        <v>2340375.61</v>
      </c>
      <c r="K12" s="3"/>
      <c r="L12" s="2">
        <f>ROUND(SUM(L9:L11),5)</f>
        <v>2353829.9</v>
      </c>
      <c r="M12" s="3"/>
      <c r="N12" s="2">
        <f>ROUND(SUM(N9:N11),5)</f>
        <v>2383128.2999999998</v>
      </c>
      <c r="O12" s="3"/>
      <c r="P12" s="2">
        <f>ROUND(SUM(P9:P11),5)</f>
        <v>2406561.6800000002</v>
      </c>
      <c r="Q12" s="3"/>
    </row>
    <row r="13" spans="1:17" x14ac:dyDescent="0.25">
      <c r="A13" s="1"/>
      <c r="B13" s="1"/>
      <c r="C13" s="1"/>
      <c r="D13" s="1" t="s">
        <v>16</v>
      </c>
      <c r="E13" s="1"/>
      <c r="F13" s="1"/>
      <c r="G13" s="1"/>
      <c r="H13" s="2"/>
      <c r="I13" s="3"/>
      <c r="J13" s="2"/>
      <c r="K13" s="3"/>
      <c r="L13" s="2"/>
      <c r="M13" s="3"/>
      <c r="N13" s="2"/>
      <c r="O13" s="3"/>
      <c r="P13" s="2"/>
      <c r="Q13" s="3"/>
    </row>
    <row r="14" spans="1:17" x14ac:dyDescent="0.25">
      <c r="A14" s="1"/>
      <c r="B14" s="1"/>
      <c r="C14" s="1"/>
      <c r="D14" s="1"/>
      <c r="E14" s="1" t="s">
        <v>17</v>
      </c>
      <c r="F14" s="1"/>
      <c r="G14" s="1"/>
      <c r="H14" s="2">
        <v>3016437.74</v>
      </c>
      <c r="I14" s="3"/>
      <c r="J14" s="2">
        <v>3024507.74</v>
      </c>
      <c r="K14" s="3"/>
      <c r="L14" s="2">
        <v>3032338.31</v>
      </c>
      <c r="M14" s="3"/>
      <c r="N14" s="2">
        <v>3040450.85</v>
      </c>
      <c r="O14" s="3"/>
      <c r="P14" s="2">
        <v>3048585.09</v>
      </c>
      <c r="Q14" s="3"/>
    </row>
    <row r="15" spans="1:17" x14ac:dyDescent="0.25">
      <c r="A15" s="1"/>
      <c r="B15" s="1"/>
      <c r="C15" s="1"/>
      <c r="D15" s="1"/>
      <c r="E15" s="1" t="s">
        <v>18</v>
      </c>
      <c r="F15" s="1"/>
      <c r="G15" s="1"/>
      <c r="H15" s="2">
        <v>20038.3</v>
      </c>
      <c r="I15" s="3"/>
      <c r="J15" s="2">
        <v>20038.3</v>
      </c>
      <c r="K15" s="3"/>
      <c r="L15" s="2">
        <v>20038.3</v>
      </c>
      <c r="M15" s="3"/>
      <c r="N15" s="2">
        <v>20038.3</v>
      </c>
      <c r="O15" s="3"/>
      <c r="P15" s="2">
        <v>19696.919999999998</v>
      </c>
      <c r="Q15" s="3"/>
    </row>
    <row r="16" spans="1:17" x14ac:dyDescent="0.25">
      <c r="A16" s="1"/>
      <c r="B16" s="1"/>
      <c r="C16" s="1"/>
      <c r="D16" s="1"/>
      <c r="E16" s="1" t="s">
        <v>19</v>
      </c>
      <c r="F16" s="1"/>
      <c r="G16" s="1"/>
      <c r="H16" s="2">
        <v>9799.4</v>
      </c>
      <c r="I16" s="3"/>
      <c r="J16" s="2">
        <v>9799.4</v>
      </c>
      <c r="K16" s="3"/>
      <c r="L16" s="2">
        <v>9799.4</v>
      </c>
      <c r="M16" s="3"/>
      <c r="N16" s="2">
        <v>9799.4</v>
      </c>
      <c r="O16" s="3"/>
      <c r="P16" s="2">
        <v>9799.4</v>
      </c>
      <c r="Q16" s="3"/>
    </row>
    <row r="17" spans="1:17" x14ac:dyDescent="0.25">
      <c r="A17" s="1"/>
      <c r="B17" s="1"/>
      <c r="C17" s="1"/>
      <c r="D17" s="1"/>
      <c r="E17" s="1" t="s">
        <v>20</v>
      </c>
      <c r="F17" s="1"/>
      <c r="G17" s="1"/>
      <c r="H17" s="2">
        <v>11627.3</v>
      </c>
      <c r="I17" s="3"/>
      <c r="J17" s="2">
        <v>11627.3</v>
      </c>
      <c r="K17" s="3"/>
      <c r="L17" s="2">
        <v>11627.3</v>
      </c>
      <c r="M17" s="3"/>
      <c r="N17" s="2">
        <v>11627.3</v>
      </c>
      <c r="O17" s="3"/>
      <c r="P17" s="2">
        <v>11627.3</v>
      </c>
      <c r="Q17" s="3"/>
    </row>
    <row r="18" spans="1:17" x14ac:dyDescent="0.25">
      <c r="A18" s="1"/>
      <c r="B18" s="1"/>
      <c r="C18" s="1"/>
      <c r="D18" s="1"/>
      <c r="E18" s="1" t="s">
        <v>21</v>
      </c>
      <c r="F18" s="1"/>
      <c r="G18" s="1"/>
      <c r="H18" s="2">
        <v>19967.810000000001</v>
      </c>
      <c r="I18" s="3"/>
      <c r="J18" s="2">
        <v>20021.23</v>
      </c>
      <c r="K18" s="3"/>
      <c r="L18" s="2">
        <v>24150.17</v>
      </c>
      <c r="M18" s="3"/>
      <c r="N18" s="2">
        <v>35730.269999999997</v>
      </c>
      <c r="O18" s="3"/>
      <c r="P18" s="2">
        <v>9759.1</v>
      </c>
      <c r="Q18" s="3"/>
    </row>
    <row r="19" spans="1:17" ht="15.75" thickBot="1" x14ac:dyDescent="0.3">
      <c r="A19" s="1"/>
      <c r="B19" s="1"/>
      <c r="C19" s="1"/>
      <c r="D19" s="1"/>
      <c r="E19" s="1" t="s">
        <v>22</v>
      </c>
      <c r="F19" s="1"/>
      <c r="G19" s="1"/>
      <c r="H19" s="4">
        <v>34757.81</v>
      </c>
      <c r="I19" s="3"/>
      <c r="J19" s="4">
        <v>5805.34</v>
      </c>
      <c r="K19" s="3"/>
      <c r="L19" s="4">
        <v>5805.34</v>
      </c>
      <c r="M19" s="3"/>
      <c r="N19" s="4">
        <v>5805.34</v>
      </c>
      <c r="O19" s="3"/>
      <c r="P19" s="4">
        <v>5805.34</v>
      </c>
      <c r="Q19" s="3"/>
    </row>
    <row r="20" spans="1:17" x14ac:dyDescent="0.25">
      <c r="A20" s="1"/>
      <c r="B20" s="1"/>
      <c r="C20" s="1"/>
      <c r="D20" s="1" t="s">
        <v>23</v>
      </c>
      <c r="E20" s="1"/>
      <c r="F20" s="1"/>
      <c r="G20" s="1"/>
      <c r="H20" s="2">
        <f>ROUND(SUM(H13:H19),5)</f>
        <v>3112628.36</v>
      </c>
      <c r="I20" s="3"/>
      <c r="J20" s="2">
        <f>ROUND(SUM(J13:J19),5)</f>
        <v>3091799.31</v>
      </c>
      <c r="K20" s="3"/>
      <c r="L20" s="2">
        <f>ROUND(SUM(L13:L19),5)</f>
        <v>3103758.82</v>
      </c>
      <c r="M20" s="3"/>
      <c r="N20" s="2">
        <f>ROUND(SUM(N13:N19),5)</f>
        <v>3123451.46</v>
      </c>
      <c r="O20" s="3"/>
      <c r="P20" s="2">
        <f>ROUND(SUM(P13:P19),5)</f>
        <v>3105273.15</v>
      </c>
      <c r="Q20" s="3"/>
    </row>
    <row r="21" spans="1:17" ht="15.75" thickBot="1" x14ac:dyDescent="0.3">
      <c r="A21" s="1"/>
      <c r="B21" s="1"/>
      <c r="C21" s="1"/>
      <c r="D21" s="1" t="s">
        <v>24</v>
      </c>
      <c r="E21" s="1"/>
      <c r="F21" s="1"/>
      <c r="G21" s="1"/>
      <c r="H21" s="4">
        <v>1100</v>
      </c>
      <c r="I21" s="3"/>
      <c r="J21" s="4">
        <v>1100</v>
      </c>
      <c r="K21" s="3"/>
      <c r="L21" s="4">
        <v>1100</v>
      </c>
      <c r="M21" s="3"/>
      <c r="N21" s="4">
        <v>1100</v>
      </c>
      <c r="O21" s="3"/>
      <c r="P21" s="4">
        <v>1100</v>
      </c>
      <c r="Q21" s="3"/>
    </row>
    <row r="22" spans="1:17" x14ac:dyDescent="0.25">
      <c r="A22" s="1"/>
      <c r="B22" s="1"/>
      <c r="C22" s="1" t="s">
        <v>25</v>
      </c>
      <c r="D22" s="1"/>
      <c r="E22" s="1"/>
      <c r="F22" s="1"/>
      <c r="G22" s="1"/>
      <c r="H22" s="2">
        <f>ROUND(H4+H8+H12+SUM(H20:H21),5)</f>
        <v>10255643.08</v>
      </c>
      <c r="I22" s="3"/>
      <c r="J22" s="2">
        <f>ROUND(J4+J8+J12+SUM(J20:J21),5)</f>
        <v>10410190.08</v>
      </c>
      <c r="K22" s="3"/>
      <c r="L22" s="2">
        <f>ROUND(L4+L8+L12+SUM(L20:L21),5)</f>
        <v>10217907.73</v>
      </c>
      <c r="M22" s="3"/>
      <c r="N22" s="2">
        <f>ROUND(N4+N8+N12+SUM(N20:N21),5)</f>
        <v>10268091.189999999</v>
      </c>
      <c r="O22" s="3"/>
      <c r="P22" s="2">
        <f>ROUND(P4+P8+P12+SUM(P20:P21),5)</f>
        <v>10395199.84</v>
      </c>
      <c r="Q22" s="3"/>
    </row>
    <row r="23" spans="1:17" x14ac:dyDescent="0.25">
      <c r="A23" s="1"/>
      <c r="B23" s="1"/>
      <c r="C23" s="1" t="s">
        <v>26</v>
      </c>
      <c r="D23" s="1"/>
      <c r="E23" s="1"/>
      <c r="F23" s="1"/>
      <c r="G23" s="1"/>
      <c r="H23" s="2"/>
      <c r="I23" s="3"/>
      <c r="J23" s="2"/>
      <c r="K23" s="3"/>
      <c r="L23" s="2"/>
      <c r="M23" s="3"/>
      <c r="N23" s="2"/>
      <c r="O23" s="3"/>
      <c r="P23" s="2"/>
      <c r="Q23" s="3"/>
    </row>
    <row r="24" spans="1:17" ht="15.75" thickBot="1" x14ac:dyDescent="0.3">
      <c r="A24" s="1"/>
      <c r="B24" s="1"/>
      <c r="C24" s="1"/>
      <c r="D24" s="1" t="s">
        <v>27</v>
      </c>
      <c r="E24" s="1"/>
      <c r="F24" s="1"/>
      <c r="G24" s="1"/>
      <c r="H24" s="4">
        <v>0</v>
      </c>
      <c r="I24" s="3"/>
      <c r="J24" s="4">
        <v>1440</v>
      </c>
      <c r="K24" s="3"/>
      <c r="L24" s="4">
        <v>2500</v>
      </c>
      <c r="M24" s="3"/>
      <c r="N24" s="4">
        <v>2500</v>
      </c>
      <c r="O24" s="3"/>
      <c r="P24" s="4">
        <v>0</v>
      </c>
      <c r="Q24" s="3"/>
    </row>
    <row r="25" spans="1:17" x14ac:dyDescent="0.25">
      <c r="A25" s="1"/>
      <c r="B25" s="1"/>
      <c r="C25" s="1" t="s">
        <v>28</v>
      </c>
      <c r="D25" s="1"/>
      <c r="E25" s="1"/>
      <c r="F25" s="1"/>
      <c r="G25" s="1"/>
      <c r="H25" s="2">
        <f>ROUND(SUM(H23:H24),5)</f>
        <v>0</v>
      </c>
      <c r="I25" s="3"/>
      <c r="J25" s="2">
        <f>ROUND(SUM(J23:J24),5)</f>
        <v>1440</v>
      </c>
      <c r="K25" s="3"/>
      <c r="L25" s="2">
        <f>ROUND(SUM(L23:L24),5)</f>
        <v>2500</v>
      </c>
      <c r="M25" s="3"/>
      <c r="N25" s="2">
        <f>ROUND(SUM(N23:N24),5)</f>
        <v>2500</v>
      </c>
      <c r="O25" s="3"/>
      <c r="P25" s="2">
        <f>ROUND(SUM(P23:P24),5)</f>
        <v>0</v>
      </c>
      <c r="Q25" s="3"/>
    </row>
    <row r="26" spans="1:17" x14ac:dyDescent="0.25">
      <c r="A26" s="1"/>
      <c r="B26" s="1"/>
      <c r="C26" s="1" t="s">
        <v>29</v>
      </c>
      <c r="D26" s="1"/>
      <c r="E26" s="1"/>
      <c r="F26" s="1"/>
      <c r="G26" s="1"/>
      <c r="H26" s="2"/>
      <c r="I26" s="3"/>
      <c r="J26" s="2"/>
      <c r="K26" s="3"/>
      <c r="L26" s="2"/>
      <c r="M26" s="3"/>
      <c r="N26" s="2"/>
      <c r="O26" s="3"/>
      <c r="P26" s="2"/>
      <c r="Q26" s="3"/>
    </row>
    <row r="27" spans="1:17" x14ac:dyDescent="0.25">
      <c r="A27" s="1"/>
      <c r="B27" s="1"/>
      <c r="C27" s="1"/>
      <c r="D27" s="1" t="s">
        <v>30</v>
      </c>
      <c r="E27" s="1"/>
      <c r="F27" s="1"/>
      <c r="G27" s="1"/>
      <c r="H27" s="2">
        <v>88192.51</v>
      </c>
      <c r="I27" s="3"/>
      <c r="J27" s="2">
        <v>202898.44</v>
      </c>
      <c r="K27" s="3"/>
      <c r="L27" s="2">
        <v>180218.37</v>
      </c>
      <c r="M27" s="3"/>
      <c r="N27" s="2">
        <v>157538.29999999999</v>
      </c>
      <c r="O27" s="3"/>
      <c r="P27" s="2">
        <v>194228.23</v>
      </c>
      <c r="Q27" s="3"/>
    </row>
    <row r="28" spans="1:17" ht="15.75" thickBot="1" x14ac:dyDescent="0.3">
      <c r="A28" s="1"/>
      <c r="B28" s="1"/>
      <c r="C28" s="1"/>
      <c r="D28" s="1" t="s">
        <v>31</v>
      </c>
      <c r="E28" s="1"/>
      <c r="F28" s="1"/>
      <c r="G28" s="1"/>
      <c r="H28" s="5">
        <v>0</v>
      </c>
      <c r="I28" s="3"/>
      <c r="J28" s="5">
        <v>4.75</v>
      </c>
      <c r="K28" s="3"/>
      <c r="L28" s="5">
        <v>2.1</v>
      </c>
      <c r="M28" s="3"/>
      <c r="N28" s="5">
        <v>-0.01</v>
      </c>
      <c r="O28" s="3"/>
      <c r="P28" s="5">
        <v>-0.01</v>
      </c>
      <c r="Q28" s="3"/>
    </row>
    <row r="29" spans="1:17" ht="15.75" thickBot="1" x14ac:dyDescent="0.3">
      <c r="A29" s="1"/>
      <c r="B29" s="1"/>
      <c r="C29" s="1" t="s">
        <v>32</v>
      </c>
      <c r="D29" s="1"/>
      <c r="E29" s="1"/>
      <c r="F29" s="1"/>
      <c r="G29" s="1"/>
      <c r="H29" s="6">
        <f>ROUND(SUM(H26:H28),5)</f>
        <v>88192.51</v>
      </c>
      <c r="I29" s="3"/>
      <c r="J29" s="6">
        <f>ROUND(SUM(J26:J28),5)</f>
        <v>202903.19</v>
      </c>
      <c r="K29" s="3"/>
      <c r="L29" s="6">
        <f>ROUND(SUM(L26:L28),5)</f>
        <v>180220.47</v>
      </c>
      <c r="M29" s="3"/>
      <c r="N29" s="6">
        <f>ROUND(SUM(N26:N28),5)</f>
        <v>157538.29</v>
      </c>
      <c r="O29" s="3"/>
      <c r="P29" s="6">
        <f>ROUND(SUM(P26:P28),5)</f>
        <v>194228.22</v>
      </c>
      <c r="Q29" s="3"/>
    </row>
    <row r="30" spans="1:17" x14ac:dyDescent="0.25">
      <c r="A30" s="1"/>
      <c r="B30" s="1" t="s">
        <v>33</v>
      </c>
      <c r="C30" s="1"/>
      <c r="D30" s="1"/>
      <c r="E30" s="1"/>
      <c r="F30" s="1"/>
      <c r="G30" s="1"/>
      <c r="H30" s="2">
        <f>ROUND(H3+H22+H25+H29,5)</f>
        <v>10343835.59</v>
      </c>
      <c r="I30" s="3"/>
      <c r="J30" s="2">
        <f>ROUND(J3+J22+J25+J29,5)</f>
        <v>10614533.27</v>
      </c>
      <c r="K30" s="3"/>
      <c r="L30" s="2">
        <f>ROUND(L3+L22+L25+L29,5)</f>
        <v>10400628.199999999</v>
      </c>
      <c r="M30" s="3"/>
      <c r="N30" s="2">
        <f>ROUND(N3+N22+N25+N29,5)</f>
        <v>10428129.48</v>
      </c>
      <c r="O30" s="3"/>
      <c r="P30" s="2">
        <f>ROUND(P3+P22+P25+P29,5)</f>
        <v>10589428.060000001</v>
      </c>
      <c r="Q30" s="3"/>
    </row>
    <row r="31" spans="1:17" x14ac:dyDescent="0.25">
      <c r="A31" s="1"/>
      <c r="B31" s="1" t="s">
        <v>34</v>
      </c>
      <c r="C31" s="1"/>
      <c r="D31" s="1"/>
      <c r="E31" s="1"/>
      <c r="F31" s="1"/>
      <c r="G31" s="1"/>
      <c r="H31" s="2"/>
      <c r="I31" s="3"/>
      <c r="J31" s="2"/>
      <c r="K31" s="3"/>
      <c r="L31" s="2"/>
      <c r="M31" s="3"/>
      <c r="N31" s="2"/>
      <c r="O31" s="3"/>
      <c r="P31" s="2"/>
      <c r="Q31" s="3"/>
    </row>
    <row r="32" spans="1:17" x14ac:dyDescent="0.25">
      <c r="A32" s="1"/>
      <c r="B32" s="1"/>
      <c r="C32" s="1" t="s">
        <v>35</v>
      </c>
      <c r="D32" s="1"/>
      <c r="E32" s="1"/>
      <c r="F32" s="1"/>
      <c r="G32" s="1"/>
      <c r="H32" s="2"/>
      <c r="I32" s="3"/>
      <c r="J32" s="2"/>
      <c r="K32" s="3"/>
      <c r="L32" s="2"/>
      <c r="M32" s="3"/>
      <c r="N32" s="2"/>
      <c r="O32" s="3"/>
      <c r="P32" s="2"/>
      <c r="Q32" s="3"/>
    </row>
    <row r="33" spans="1:17" x14ac:dyDescent="0.25">
      <c r="A33" s="1"/>
      <c r="B33" s="1"/>
      <c r="C33" s="1"/>
      <c r="D33" s="1" t="s">
        <v>36</v>
      </c>
      <c r="E33" s="1"/>
      <c r="F33" s="1"/>
      <c r="G33" s="1"/>
      <c r="H33" s="2">
        <v>22716.33</v>
      </c>
      <c r="I33" s="3"/>
      <c r="J33" s="2">
        <v>22716.33</v>
      </c>
      <c r="K33" s="3"/>
      <c r="L33" s="2">
        <v>22716.33</v>
      </c>
      <c r="M33" s="3"/>
      <c r="N33" s="2">
        <v>22716.33</v>
      </c>
      <c r="O33" s="3"/>
      <c r="P33" s="2">
        <v>22716.33</v>
      </c>
      <c r="Q33" s="3"/>
    </row>
    <row r="34" spans="1:17" x14ac:dyDescent="0.25">
      <c r="A34" s="1"/>
      <c r="B34" s="1"/>
      <c r="C34" s="1"/>
      <c r="D34" s="1" t="s">
        <v>37</v>
      </c>
      <c r="E34" s="1"/>
      <c r="F34" s="1"/>
      <c r="G34" s="1"/>
      <c r="H34" s="2">
        <v>22716</v>
      </c>
      <c r="I34" s="3"/>
      <c r="J34" s="2">
        <v>22716</v>
      </c>
      <c r="K34" s="3"/>
      <c r="L34" s="2">
        <v>22716</v>
      </c>
      <c r="M34" s="3"/>
      <c r="N34" s="2">
        <v>22716</v>
      </c>
      <c r="O34" s="3"/>
      <c r="P34" s="2">
        <v>22716</v>
      </c>
      <c r="Q34" s="3"/>
    </row>
    <row r="35" spans="1:17" x14ac:dyDescent="0.25">
      <c r="A35" s="1"/>
      <c r="B35" s="1"/>
      <c r="C35" s="1"/>
      <c r="D35" s="1" t="s">
        <v>38</v>
      </c>
      <c r="E35" s="1"/>
      <c r="F35" s="1"/>
      <c r="G35" s="1"/>
      <c r="H35" s="2">
        <v>6499</v>
      </c>
      <c r="I35" s="3"/>
      <c r="J35" s="2">
        <v>6499</v>
      </c>
      <c r="K35" s="3"/>
      <c r="L35" s="2">
        <v>6499</v>
      </c>
      <c r="M35" s="3"/>
      <c r="N35" s="2">
        <v>6499</v>
      </c>
      <c r="O35" s="3"/>
      <c r="P35" s="2">
        <v>6499</v>
      </c>
      <c r="Q35" s="3"/>
    </row>
    <row r="36" spans="1:17" x14ac:dyDescent="0.25">
      <c r="A36" s="1"/>
      <c r="B36" s="1"/>
      <c r="C36" s="1"/>
      <c r="D36" s="1" t="s">
        <v>39</v>
      </c>
      <c r="E36" s="1"/>
      <c r="F36" s="1"/>
      <c r="G36" s="1"/>
      <c r="H36" s="2">
        <v>221959</v>
      </c>
      <c r="I36" s="3"/>
      <c r="J36" s="2">
        <v>221959</v>
      </c>
      <c r="K36" s="3"/>
      <c r="L36" s="2">
        <v>221959</v>
      </c>
      <c r="M36" s="3"/>
      <c r="N36" s="2">
        <v>221959</v>
      </c>
      <c r="O36" s="3"/>
      <c r="P36" s="2">
        <v>221959</v>
      </c>
      <c r="Q36" s="3"/>
    </row>
    <row r="37" spans="1:17" x14ac:dyDescent="0.25">
      <c r="A37" s="1"/>
      <c r="B37" s="1"/>
      <c r="C37" s="1"/>
      <c r="D37" s="1" t="s">
        <v>40</v>
      </c>
      <c r="E37" s="1"/>
      <c r="F37" s="1"/>
      <c r="G37" s="1"/>
      <c r="H37" s="2">
        <v>256931.49</v>
      </c>
      <c r="I37" s="3"/>
      <c r="J37" s="2">
        <v>256931.49</v>
      </c>
      <c r="K37" s="3"/>
      <c r="L37" s="2">
        <v>256931.49</v>
      </c>
      <c r="M37" s="3"/>
      <c r="N37" s="2">
        <v>256931.49</v>
      </c>
      <c r="O37" s="3"/>
      <c r="P37" s="2">
        <v>256931.49</v>
      </c>
      <c r="Q37" s="3"/>
    </row>
    <row r="38" spans="1:17" ht="15.75" thickBot="1" x14ac:dyDescent="0.3">
      <c r="A38" s="1"/>
      <c r="B38" s="1"/>
      <c r="C38" s="1"/>
      <c r="D38" s="1" t="s">
        <v>41</v>
      </c>
      <c r="E38" s="1"/>
      <c r="F38" s="1"/>
      <c r="G38" s="1"/>
      <c r="H38" s="4">
        <v>31346</v>
      </c>
      <c r="I38" s="3"/>
      <c r="J38" s="4">
        <v>31346</v>
      </c>
      <c r="K38" s="3"/>
      <c r="L38" s="4">
        <v>31346</v>
      </c>
      <c r="M38" s="3"/>
      <c r="N38" s="4">
        <v>31346</v>
      </c>
      <c r="O38" s="3"/>
      <c r="P38" s="4">
        <v>31346</v>
      </c>
      <c r="Q38" s="3"/>
    </row>
    <row r="39" spans="1:17" x14ac:dyDescent="0.25">
      <c r="A39" s="1"/>
      <c r="B39" s="1"/>
      <c r="C39" s="1" t="s">
        <v>42</v>
      </c>
      <c r="D39" s="1"/>
      <c r="E39" s="1"/>
      <c r="F39" s="1"/>
      <c r="G39" s="1"/>
      <c r="H39" s="2">
        <f>ROUND(SUM(H32:H38),5)</f>
        <v>562167.81999999995</v>
      </c>
      <c r="I39" s="3"/>
      <c r="J39" s="2">
        <f>ROUND(SUM(J32:J38),5)</f>
        <v>562167.81999999995</v>
      </c>
      <c r="K39" s="3"/>
      <c r="L39" s="2">
        <f>ROUND(SUM(L32:L38),5)</f>
        <v>562167.81999999995</v>
      </c>
      <c r="M39" s="3"/>
      <c r="N39" s="2">
        <f>ROUND(SUM(N32:N38),5)</f>
        <v>562167.81999999995</v>
      </c>
      <c r="O39" s="3"/>
      <c r="P39" s="2">
        <f>ROUND(SUM(P32:P38),5)</f>
        <v>562167.81999999995</v>
      </c>
      <c r="Q39" s="3"/>
    </row>
    <row r="40" spans="1:17" x14ac:dyDescent="0.25">
      <c r="A40" s="1"/>
      <c r="B40" s="1"/>
      <c r="C40" s="1" t="s">
        <v>43</v>
      </c>
      <c r="D40" s="1"/>
      <c r="E40" s="1"/>
      <c r="F40" s="1"/>
      <c r="G40" s="1"/>
      <c r="H40" s="2"/>
      <c r="I40" s="3"/>
      <c r="J40" s="2"/>
      <c r="K40" s="3"/>
      <c r="L40" s="2"/>
      <c r="M40" s="3"/>
      <c r="N40" s="2"/>
      <c r="O40" s="3"/>
      <c r="P40" s="2"/>
      <c r="Q40" s="3"/>
    </row>
    <row r="41" spans="1:17" x14ac:dyDescent="0.25">
      <c r="A41" s="1"/>
      <c r="B41" s="1"/>
      <c r="C41" s="1"/>
      <c r="D41" s="1" t="s">
        <v>44</v>
      </c>
      <c r="E41" s="1"/>
      <c r="F41" s="1"/>
      <c r="G41" s="1"/>
      <c r="H41" s="2">
        <v>1307082.97</v>
      </c>
      <c r="I41" s="3"/>
      <c r="J41" s="2">
        <v>1307082.97</v>
      </c>
      <c r="K41" s="3"/>
      <c r="L41" s="2">
        <v>1307082.97</v>
      </c>
      <c r="M41" s="3"/>
      <c r="N41" s="2">
        <v>1307082.97</v>
      </c>
      <c r="O41" s="3"/>
      <c r="P41" s="2">
        <v>1307082.97</v>
      </c>
      <c r="Q41" s="3"/>
    </row>
    <row r="42" spans="1:17" x14ac:dyDescent="0.25">
      <c r="A42" s="1"/>
      <c r="B42" s="1"/>
      <c r="C42" s="1"/>
      <c r="D42" s="1" t="s">
        <v>45</v>
      </c>
      <c r="E42" s="1"/>
      <c r="F42" s="1"/>
      <c r="G42" s="1"/>
      <c r="H42" s="2">
        <v>135816</v>
      </c>
      <c r="I42" s="3"/>
      <c r="J42" s="2">
        <v>135816</v>
      </c>
      <c r="K42" s="3"/>
      <c r="L42" s="2">
        <v>135816</v>
      </c>
      <c r="M42" s="3"/>
      <c r="N42" s="2">
        <v>135816</v>
      </c>
      <c r="O42" s="3"/>
      <c r="P42" s="2">
        <v>135816</v>
      </c>
      <c r="Q42" s="3"/>
    </row>
    <row r="43" spans="1:17" x14ac:dyDescent="0.25">
      <c r="A43" s="1"/>
      <c r="B43" s="1"/>
      <c r="C43" s="1"/>
      <c r="D43" s="1" t="s">
        <v>46</v>
      </c>
      <c r="E43" s="1"/>
      <c r="F43" s="1"/>
      <c r="G43" s="1"/>
      <c r="H43" s="2">
        <v>619077.56999999995</v>
      </c>
      <c r="I43" s="3"/>
      <c r="J43" s="2">
        <v>619077.56999999995</v>
      </c>
      <c r="K43" s="3"/>
      <c r="L43" s="2">
        <v>619077.56999999995</v>
      </c>
      <c r="M43" s="3"/>
      <c r="N43" s="2">
        <v>619077.56999999995</v>
      </c>
      <c r="O43" s="3"/>
      <c r="P43" s="2">
        <v>619077.56999999995</v>
      </c>
      <c r="Q43" s="3"/>
    </row>
    <row r="44" spans="1:17" x14ac:dyDescent="0.25">
      <c r="A44" s="1"/>
      <c r="B44" s="1"/>
      <c r="C44" s="1"/>
      <c r="D44" s="1" t="s">
        <v>47</v>
      </c>
      <c r="E44" s="1"/>
      <c r="F44" s="1"/>
      <c r="G44" s="1"/>
      <c r="H44" s="2">
        <v>599509.18999999994</v>
      </c>
      <c r="I44" s="3"/>
      <c r="J44" s="2">
        <v>599509.18999999994</v>
      </c>
      <c r="K44" s="3"/>
      <c r="L44" s="2">
        <v>599509.18999999994</v>
      </c>
      <c r="M44" s="3"/>
      <c r="N44" s="2">
        <v>599509.18999999994</v>
      </c>
      <c r="O44" s="3"/>
      <c r="P44" s="2">
        <v>599509.18999999994</v>
      </c>
      <c r="Q44" s="3"/>
    </row>
    <row r="45" spans="1:17" x14ac:dyDescent="0.25">
      <c r="A45" s="1"/>
      <c r="B45" s="1"/>
      <c r="C45" s="1"/>
      <c r="D45" s="1" t="s">
        <v>48</v>
      </c>
      <c r="E45" s="1"/>
      <c r="F45" s="1"/>
      <c r="G45" s="1"/>
      <c r="H45" s="2">
        <v>87449.76</v>
      </c>
      <c r="I45" s="3"/>
      <c r="J45" s="2">
        <v>87449.76</v>
      </c>
      <c r="K45" s="3"/>
      <c r="L45" s="2">
        <v>87449.76</v>
      </c>
      <c r="M45" s="3"/>
      <c r="N45" s="2">
        <v>87449.76</v>
      </c>
      <c r="O45" s="3"/>
      <c r="P45" s="2">
        <v>87449.76</v>
      </c>
      <c r="Q45" s="3"/>
    </row>
    <row r="46" spans="1:17" x14ac:dyDescent="0.25">
      <c r="A46" s="1"/>
      <c r="B46" s="1"/>
      <c r="C46" s="1"/>
      <c r="D46" s="1" t="s">
        <v>49</v>
      </c>
      <c r="E46" s="1"/>
      <c r="F46" s="1"/>
      <c r="G46" s="1"/>
      <c r="H46" s="2">
        <v>38232</v>
      </c>
      <c r="I46" s="3"/>
      <c r="J46" s="2">
        <v>38232</v>
      </c>
      <c r="K46" s="3"/>
      <c r="L46" s="2">
        <v>38232</v>
      </c>
      <c r="M46" s="3"/>
      <c r="N46" s="2">
        <v>38232</v>
      </c>
      <c r="O46" s="3"/>
      <c r="P46" s="2">
        <v>38232</v>
      </c>
      <c r="Q46" s="3"/>
    </row>
    <row r="47" spans="1:17" x14ac:dyDescent="0.25">
      <c r="A47" s="1"/>
      <c r="B47" s="1"/>
      <c r="C47" s="1"/>
      <c r="D47" s="1" t="s">
        <v>50</v>
      </c>
      <c r="E47" s="1"/>
      <c r="F47" s="1"/>
      <c r="G47" s="1"/>
      <c r="H47" s="2">
        <v>47247.28</v>
      </c>
      <c r="I47" s="3"/>
      <c r="J47" s="2">
        <v>47247.28</v>
      </c>
      <c r="K47" s="3"/>
      <c r="L47" s="2">
        <v>47247.28</v>
      </c>
      <c r="M47" s="3"/>
      <c r="N47" s="2">
        <v>47247.28</v>
      </c>
      <c r="O47" s="3"/>
      <c r="P47" s="2">
        <v>47247.28</v>
      </c>
      <c r="Q47" s="3"/>
    </row>
    <row r="48" spans="1:17" x14ac:dyDescent="0.25">
      <c r="A48" s="1"/>
      <c r="B48" s="1"/>
      <c r="C48" s="1"/>
      <c r="D48" s="1" t="s">
        <v>51</v>
      </c>
      <c r="E48" s="1"/>
      <c r="F48" s="1"/>
      <c r="G48" s="1"/>
      <c r="H48" s="2">
        <v>25992.6</v>
      </c>
      <c r="I48" s="3"/>
      <c r="J48" s="2">
        <v>25992.6</v>
      </c>
      <c r="K48" s="3"/>
      <c r="L48" s="2">
        <v>25992.6</v>
      </c>
      <c r="M48" s="3"/>
      <c r="N48" s="2">
        <v>25992.6</v>
      </c>
      <c r="O48" s="3"/>
      <c r="P48" s="2">
        <v>25992.6</v>
      </c>
      <c r="Q48" s="3"/>
    </row>
    <row r="49" spans="1:17" x14ac:dyDescent="0.25">
      <c r="A49" s="1"/>
      <c r="B49" s="1"/>
      <c r="C49" s="1"/>
      <c r="D49" s="1" t="s">
        <v>52</v>
      </c>
      <c r="E49" s="1"/>
      <c r="F49" s="1"/>
      <c r="G49" s="1"/>
      <c r="H49" s="2">
        <v>404803</v>
      </c>
      <c r="I49" s="3"/>
      <c r="J49" s="2">
        <v>404803</v>
      </c>
      <c r="K49" s="3"/>
      <c r="L49" s="2">
        <v>404803</v>
      </c>
      <c r="M49" s="3"/>
      <c r="N49" s="2">
        <v>404803</v>
      </c>
      <c r="O49" s="3"/>
      <c r="P49" s="2">
        <v>404803</v>
      </c>
      <c r="Q49" s="3"/>
    </row>
    <row r="50" spans="1:17" x14ac:dyDescent="0.25">
      <c r="A50" s="1"/>
      <c r="B50" s="1"/>
      <c r="C50" s="1"/>
      <c r="D50" s="1" t="s">
        <v>53</v>
      </c>
      <c r="E50" s="1"/>
      <c r="F50" s="1"/>
      <c r="G50" s="1"/>
      <c r="H50" s="2">
        <v>221865.63</v>
      </c>
      <c r="I50" s="3"/>
      <c r="J50" s="2">
        <v>221865.63</v>
      </c>
      <c r="K50" s="3"/>
      <c r="L50" s="2">
        <v>221865.63</v>
      </c>
      <c r="M50" s="3"/>
      <c r="N50" s="2">
        <v>221865.63</v>
      </c>
      <c r="O50" s="3"/>
      <c r="P50" s="2">
        <v>221865.63</v>
      </c>
      <c r="Q50" s="3"/>
    </row>
    <row r="51" spans="1:17" ht="15.75" thickBot="1" x14ac:dyDescent="0.3">
      <c r="A51" s="1"/>
      <c r="B51" s="1"/>
      <c r="C51" s="1"/>
      <c r="D51" s="1" t="s">
        <v>54</v>
      </c>
      <c r="E51" s="1"/>
      <c r="F51" s="1"/>
      <c r="G51" s="1"/>
      <c r="H51" s="4">
        <v>26109</v>
      </c>
      <c r="I51" s="3"/>
      <c r="J51" s="4">
        <v>26109</v>
      </c>
      <c r="K51" s="3"/>
      <c r="L51" s="4">
        <v>26109</v>
      </c>
      <c r="M51" s="3"/>
      <c r="N51" s="4">
        <v>26109</v>
      </c>
      <c r="O51" s="3"/>
      <c r="P51" s="4">
        <v>26109</v>
      </c>
      <c r="Q51" s="3"/>
    </row>
    <row r="52" spans="1:17" x14ac:dyDescent="0.25">
      <c r="A52" s="1"/>
      <c r="B52" s="1"/>
      <c r="C52" s="1" t="s">
        <v>55</v>
      </c>
      <c r="D52" s="1"/>
      <c r="E52" s="1"/>
      <c r="F52" s="1"/>
      <c r="G52" s="1"/>
      <c r="H52" s="2">
        <f>ROUND(SUM(H40:H51),5)</f>
        <v>3513185</v>
      </c>
      <c r="I52" s="3"/>
      <c r="J52" s="2">
        <f>ROUND(SUM(J40:J51),5)</f>
        <v>3513185</v>
      </c>
      <c r="K52" s="3"/>
      <c r="L52" s="2">
        <f>ROUND(SUM(L40:L51),5)</f>
        <v>3513185</v>
      </c>
      <c r="M52" s="3"/>
      <c r="N52" s="2">
        <f>ROUND(SUM(N40:N51),5)</f>
        <v>3513185</v>
      </c>
      <c r="O52" s="3"/>
      <c r="P52" s="2">
        <f>ROUND(SUM(P40:P51),5)</f>
        <v>3513185</v>
      </c>
      <c r="Q52" s="3"/>
    </row>
    <row r="53" spans="1:17" x14ac:dyDescent="0.25">
      <c r="A53" s="1"/>
      <c r="B53" s="1"/>
      <c r="C53" s="1" t="s">
        <v>56</v>
      </c>
      <c r="D53" s="1"/>
      <c r="E53" s="1"/>
      <c r="F53" s="1"/>
      <c r="G53" s="1"/>
      <c r="H53" s="2">
        <v>98345.26</v>
      </c>
      <c r="I53" s="3"/>
      <c r="J53" s="2">
        <v>98345.26</v>
      </c>
      <c r="K53" s="3"/>
      <c r="L53" s="2">
        <v>98345.26</v>
      </c>
      <c r="M53" s="3"/>
      <c r="N53" s="2">
        <v>98345.26</v>
      </c>
      <c r="O53" s="3"/>
      <c r="P53" s="2">
        <v>98345.26</v>
      </c>
      <c r="Q53" s="3"/>
    </row>
    <row r="54" spans="1:17" x14ac:dyDescent="0.25">
      <c r="A54" s="1"/>
      <c r="B54" s="1"/>
      <c r="C54" s="1" t="s">
        <v>57</v>
      </c>
      <c r="D54" s="1"/>
      <c r="E54" s="1"/>
      <c r="F54" s="1"/>
      <c r="G54" s="1"/>
      <c r="H54" s="2"/>
      <c r="I54" s="3"/>
      <c r="J54" s="2"/>
      <c r="K54" s="3"/>
      <c r="L54" s="2"/>
      <c r="M54" s="3"/>
      <c r="N54" s="2"/>
      <c r="O54" s="3"/>
      <c r="P54" s="2"/>
      <c r="Q54" s="3"/>
    </row>
    <row r="55" spans="1:17" x14ac:dyDescent="0.25">
      <c r="A55" s="1"/>
      <c r="B55" s="1"/>
      <c r="C55" s="1"/>
      <c r="D55" s="1" t="s">
        <v>58</v>
      </c>
      <c r="E55" s="1"/>
      <c r="F55" s="1"/>
      <c r="G55" s="1"/>
      <c r="H55" s="2">
        <v>451639.43</v>
      </c>
      <c r="I55" s="3"/>
      <c r="J55" s="2">
        <v>451639.43</v>
      </c>
      <c r="K55" s="3"/>
      <c r="L55" s="2">
        <v>451639.43</v>
      </c>
      <c r="M55" s="3"/>
      <c r="N55" s="2">
        <v>451639.43</v>
      </c>
      <c r="O55" s="3"/>
      <c r="P55" s="2">
        <v>451639.43</v>
      </c>
      <c r="Q55" s="3"/>
    </row>
    <row r="56" spans="1:17" x14ac:dyDescent="0.25">
      <c r="A56" s="1"/>
      <c r="B56" s="1"/>
      <c r="C56" s="1"/>
      <c r="D56" s="1" t="s">
        <v>59</v>
      </c>
      <c r="E56" s="1"/>
      <c r="F56" s="1"/>
      <c r="G56" s="1"/>
      <c r="H56" s="2">
        <v>184611.94</v>
      </c>
      <c r="I56" s="3"/>
      <c r="J56" s="2">
        <v>184611.94</v>
      </c>
      <c r="K56" s="3"/>
      <c r="L56" s="2">
        <v>184611.94</v>
      </c>
      <c r="M56" s="3"/>
      <c r="N56" s="2">
        <v>184611.94</v>
      </c>
      <c r="O56" s="3"/>
      <c r="P56" s="2">
        <v>184611.94</v>
      </c>
      <c r="Q56" s="3"/>
    </row>
    <row r="57" spans="1:17" x14ac:dyDescent="0.25">
      <c r="A57" s="1"/>
      <c r="B57" s="1"/>
      <c r="C57" s="1"/>
      <c r="D57" s="1" t="s">
        <v>60</v>
      </c>
      <c r="E57" s="1"/>
      <c r="F57" s="1"/>
      <c r="G57" s="1"/>
      <c r="H57" s="2">
        <v>19745</v>
      </c>
      <c r="I57" s="3"/>
      <c r="J57" s="2">
        <v>19745</v>
      </c>
      <c r="K57" s="3"/>
      <c r="L57" s="2">
        <v>19745</v>
      </c>
      <c r="M57" s="3"/>
      <c r="N57" s="2">
        <v>19745</v>
      </c>
      <c r="O57" s="3"/>
      <c r="P57" s="2">
        <v>19745</v>
      </c>
      <c r="Q57" s="3"/>
    </row>
    <row r="58" spans="1:17" x14ac:dyDescent="0.25">
      <c r="A58" s="1"/>
      <c r="B58" s="1"/>
      <c r="C58" s="1"/>
      <c r="D58" s="1" t="s">
        <v>61</v>
      </c>
      <c r="E58" s="1"/>
      <c r="F58" s="1"/>
      <c r="G58" s="1"/>
      <c r="H58" s="2">
        <v>141717.38</v>
      </c>
      <c r="I58" s="3"/>
      <c r="J58" s="2">
        <v>141717.38</v>
      </c>
      <c r="K58" s="3"/>
      <c r="L58" s="2">
        <v>141717.38</v>
      </c>
      <c r="M58" s="3"/>
      <c r="N58" s="2">
        <v>141717.38</v>
      </c>
      <c r="O58" s="3"/>
      <c r="P58" s="2">
        <v>141717.38</v>
      </c>
      <c r="Q58" s="3"/>
    </row>
    <row r="59" spans="1:17" ht="15.75" thickBot="1" x14ac:dyDescent="0.3">
      <c r="A59" s="1"/>
      <c r="B59" s="1"/>
      <c r="C59" s="1"/>
      <c r="D59" s="1" t="s">
        <v>62</v>
      </c>
      <c r="E59" s="1"/>
      <c r="F59" s="1"/>
      <c r="G59" s="1"/>
      <c r="H59" s="4">
        <v>36048.660000000003</v>
      </c>
      <c r="I59" s="3"/>
      <c r="J59" s="4">
        <v>36048.660000000003</v>
      </c>
      <c r="K59" s="3"/>
      <c r="L59" s="4">
        <v>36048.660000000003</v>
      </c>
      <c r="M59" s="3"/>
      <c r="N59" s="4">
        <v>36048.660000000003</v>
      </c>
      <c r="O59" s="3"/>
      <c r="P59" s="4">
        <v>36048.660000000003</v>
      </c>
      <c r="Q59" s="3"/>
    </row>
    <row r="60" spans="1:17" x14ac:dyDescent="0.25">
      <c r="A60" s="1"/>
      <c r="B60" s="1"/>
      <c r="C60" s="1" t="s">
        <v>63</v>
      </c>
      <c r="D60" s="1"/>
      <c r="E60" s="1"/>
      <c r="F60" s="1"/>
      <c r="G60" s="1"/>
      <c r="H60" s="2">
        <f>ROUND(SUM(H54:H59),5)</f>
        <v>833762.41</v>
      </c>
      <c r="I60" s="3"/>
      <c r="J60" s="2">
        <f>ROUND(SUM(J54:J59),5)</f>
        <v>833762.41</v>
      </c>
      <c r="K60" s="3"/>
      <c r="L60" s="2">
        <f>ROUND(SUM(L54:L59),5)</f>
        <v>833762.41</v>
      </c>
      <c r="M60" s="3"/>
      <c r="N60" s="2">
        <f>ROUND(SUM(N54:N59),5)</f>
        <v>833762.41</v>
      </c>
      <c r="O60" s="3"/>
      <c r="P60" s="2">
        <f>ROUND(SUM(P54:P59),5)</f>
        <v>833762.41</v>
      </c>
      <c r="Q60" s="3"/>
    </row>
    <row r="61" spans="1:17" x14ac:dyDescent="0.25">
      <c r="A61" s="1"/>
      <c r="B61" s="1"/>
      <c r="C61" s="1" t="s">
        <v>64</v>
      </c>
      <c r="D61" s="1"/>
      <c r="E61" s="1"/>
      <c r="F61" s="1"/>
      <c r="G61" s="1"/>
      <c r="H61" s="2"/>
      <c r="I61" s="3"/>
      <c r="J61" s="2"/>
      <c r="K61" s="3"/>
      <c r="L61" s="2"/>
      <c r="M61" s="3"/>
      <c r="N61" s="2"/>
      <c r="O61" s="3"/>
      <c r="P61" s="2"/>
      <c r="Q61" s="3"/>
    </row>
    <row r="62" spans="1:17" x14ac:dyDescent="0.25">
      <c r="A62" s="1"/>
      <c r="B62" s="1"/>
      <c r="C62" s="1"/>
      <c r="D62" s="1" t="s">
        <v>65</v>
      </c>
      <c r="E62" s="1"/>
      <c r="F62" s="1"/>
      <c r="G62" s="1"/>
      <c r="H62" s="2">
        <v>108201.59</v>
      </c>
      <c r="I62" s="3"/>
      <c r="J62" s="2">
        <v>108201.59</v>
      </c>
      <c r="K62" s="3"/>
      <c r="L62" s="2">
        <v>108201.59</v>
      </c>
      <c r="M62" s="3"/>
      <c r="N62" s="2">
        <v>108201.59</v>
      </c>
      <c r="O62" s="3"/>
      <c r="P62" s="2">
        <v>108201.59</v>
      </c>
      <c r="Q62" s="3"/>
    </row>
    <row r="63" spans="1:17" ht="15.75" thickBot="1" x14ac:dyDescent="0.3">
      <c r="A63" s="1"/>
      <c r="B63" s="1"/>
      <c r="C63" s="1"/>
      <c r="D63" s="1" t="s">
        <v>66</v>
      </c>
      <c r="E63" s="1"/>
      <c r="F63" s="1"/>
      <c r="G63" s="1"/>
      <c r="H63" s="4">
        <v>33999</v>
      </c>
      <c r="I63" s="3"/>
      <c r="J63" s="4">
        <v>33999</v>
      </c>
      <c r="K63" s="3"/>
      <c r="L63" s="4">
        <v>33999</v>
      </c>
      <c r="M63" s="3"/>
      <c r="N63" s="4">
        <v>33999</v>
      </c>
      <c r="O63" s="3"/>
      <c r="P63" s="4">
        <v>33999</v>
      </c>
      <c r="Q63" s="3"/>
    </row>
    <row r="64" spans="1:17" x14ac:dyDescent="0.25">
      <c r="A64" s="1"/>
      <c r="B64" s="1"/>
      <c r="C64" s="1" t="s">
        <v>67</v>
      </c>
      <c r="D64" s="1"/>
      <c r="E64" s="1"/>
      <c r="F64" s="1"/>
      <c r="G64" s="1"/>
      <c r="H64" s="2">
        <f>ROUND(SUM(H61:H63),5)</f>
        <v>142200.59</v>
      </c>
      <c r="I64" s="3"/>
      <c r="J64" s="2">
        <f>ROUND(SUM(J61:J63),5)</f>
        <v>142200.59</v>
      </c>
      <c r="K64" s="3"/>
      <c r="L64" s="2">
        <f>ROUND(SUM(L61:L63),5)</f>
        <v>142200.59</v>
      </c>
      <c r="M64" s="3"/>
      <c r="N64" s="2">
        <f>ROUND(SUM(N61:N63),5)</f>
        <v>142200.59</v>
      </c>
      <c r="O64" s="3"/>
      <c r="P64" s="2">
        <f>ROUND(SUM(P61:P63),5)</f>
        <v>142200.59</v>
      </c>
      <c r="Q64" s="3"/>
    </row>
    <row r="65" spans="1:17" x14ac:dyDescent="0.25">
      <c r="A65" s="1"/>
      <c r="B65" s="1"/>
      <c r="C65" s="1" t="s">
        <v>68</v>
      </c>
      <c r="D65" s="1"/>
      <c r="E65" s="1"/>
      <c r="F65" s="1"/>
      <c r="G65" s="1"/>
      <c r="H65" s="2"/>
      <c r="I65" s="3"/>
      <c r="J65" s="2"/>
      <c r="K65" s="3"/>
      <c r="L65" s="2"/>
      <c r="M65" s="3"/>
      <c r="N65" s="2"/>
      <c r="O65" s="3"/>
      <c r="P65" s="2"/>
      <c r="Q65" s="3"/>
    </row>
    <row r="66" spans="1:17" ht="15.75" thickBot="1" x14ac:dyDescent="0.3">
      <c r="A66" s="1"/>
      <c r="B66" s="1"/>
      <c r="C66" s="1"/>
      <c r="D66" s="1" t="s">
        <v>69</v>
      </c>
      <c r="E66" s="1"/>
      <c r="F66" s="1"/>
      <c r="G66" s="1"/>
      <c r="H66" s="4">
        <v>232437</v>
      </c>
      <c r="I66" s="3"/>
      <c r="J66" s="4">
        <v>232437</v>
      </c>
      <c r="K66" s="3"/>
      <c r="L66" s="4">
        <v>232437</v>
      </c>
      <c r="M66" s="3"/>
      <c r="N66" s="4">
        <v>232437</v>
      </c>
      <c r="O66" s="3"/>
      <c r="P66" s="4">
        <v>232437</v>
      </c>
      <c r="Q66" s="3"/>
    </row>
    <row r="67" spans="1:17" x14ac:dyDescent="0.25">
      <c r="A67" s="1"/>
      <c r="B67" s="1"/>
      <c r="C67" s="1" t="s">
        <v>70</v>
      </c>
      <c r="D67" s="1"/>
      <c r="E67" s="1"/>
      <c r="F67" s="1"/>
      <c r="G67" s="1"/>
      <c r="H67" s="2">
        <f>ROUND(SUM(H65:H66),5)</f>
        <v>232437</v>
      </c>
      <c r="I67" s="3"/>
      <c r="J67" s="2">
        <f>ROUND(SUM(J65:J66),5)</f>
        <v>232437</v>
      </c>
      <c r="K67" s="3"/>
      <c r="L67" s="2">
        <f>ROUND(SUM(L65:L66),5)</f>
        <v>232437</v>
      </c>
      <c r="M67" s="3"/>
      <c r="N67" s="2">
        <f>ROUND(SUM(N65:N66),5)</f>
        <v>232437</v>
      </c>
      <c r="O67" s="3"/>
      <c r="P67" s="2">
        <f>ROUND(SUM(P65:P66),5)</f>
        <v>232437</v>
      </c>
      <c r="Q67" s="3"/>
    </row>
    <row r="68" spans="1:17" ht="15.75" thickBot="1" x14ac:dyDescent="0.3">
      <c r="A68" s="1"/>
      <c r="B68" s="1"/>
      <c r="C68" s="1" t="s">
        <v>71</v>
      </c>
      <c r="D68" s="1"/>
      <c r="E68" s="1"/>
      <c r="F68" s="1"/>
      <c r="G68" s="1"/>
      <c r="H68" s="5">
        <v>-3450475.81</v>
      </c>
      <c r="I68" s="3"/>
      <c r="J68" s="5">
        <v>-3473113.5</v>
      </c>
      <c r="K68" s="3"/>
      <c r="L68" s="5">
        <v>-3495751.19</v>
      </c>
      <c r="M68" s="3"/>
      <c r="N68" s="5">
        <v>-3518388.88</v>
      </c>
      <c r="O68" s="3"/>
      <c r="P68" s="5">
        <v>-3541026.57</v>
      </c>
      <c r="Q68" s="3"/>
    </row>
    <row r="69" spans="1:17" ht="15.75" thickBot="1" x14ac:dyDescent="0.3">
      <c r="A69" s="1"/>
      <c r="B69" s="1" t="s">
        <v>72</v>
      </c>
      <c r="C69" s="1"/>
      <c r="D69" s="1"/>
      <c r="E69" s="1"/>
      <c r="F69" s="1"/>
      <c r="G69" s="1"/>
      <c r="H69" s="7">
        <f>ROUND(H31+H39+SUM(H52:H53)+H60+H64+SUM(H67:H68),5)</f>
        <v>1931622.27</v>
      </c>
      <c r="I69" s="3"/>
      <c r="J69" s="7">
        <f>ROUND(J31+J39+SUM(J52:J53)+J60+J64+SUM(J67:J68),5)</f>
        <v>1908984.58</v>
      </c>
      <c r="K69" s="3"/>
      <c r="L69" s="7">
        <f>ROUND(L31+L39+SUM(L52:L53)+L60+L64+SUM(L67:L68),5)</f>
        <v>1886346.89</v>
      </c>
      <c r="M69" s="3"/>
      <c r="N69" s="7">
        <f>ROUND(N31+N39+SUM(N52:N53)+N60+N64+SUM(N67:N68),5)</f>
        <v>1863709.2</v>
      </c>
      <c r="O69" s="3"/>
      <c r="P69" s="7">
        <f>ROUND(P31+P39+SUM(P52:P53)+P60+P64+SUM(P67:P68),5)</f>
        <v>1841071.51</v>
      </c>
      <c r="Q69" s="3"/>
    </row>
    <row r="70" spans="1:17" s="9" customFormat="1" ht="12" thickBot="1" x14ac:dyDescent="0.25">
      <c r="A70" s="1" t="s">
        <v>73</v>
      </c>
      <c r="B70" s="1"/>
      <c r="C70" s="1"/>
      <c r="D70" s="1"/>
      <c r="E70" s="1"/>
      <c r="F70" s="1"/>
      <c r="G70" s="1"/>
      <c r="H70" s="8">
        <f>ROUND(H2+H30+H69,5)</f>
        <v>12275457.859999999</v>
      </c>
      <c r="I70" s="1"/>
      <c r="J70" s="8">
        <f>ROUND(J2+J30+J69,5)</f>
        <v>12523517.85</v>
      </c>
      <c r="K70" s="1"/>
      <c r="L70" s="8">
        <f>ROUND(L2+L30+L69,5)</f>
        <v>12286975.09</v>
      </c>
      <c r="M70" s="1"/>
      <c r="N70" s="8">
        <f>ROUND(N2+N30+N69,5)</f>
        <v>12291838.68</v>
      </c>
      <c r="O70" s="1"/>
      <c r="P70" s="8">
        <f>ROUND(P2+P30+P69,5)</f>
        <v>12430499.57</v>
      </c>
      <c r="Q70" s="1"/>
    </row>
    <row r="71" spans="1:17" ht="15.75" thickTop="1" x14ac:dyDescent="0.25">
      <c r="A71" s="1" t="s">
        <v>74</v>
      </c>
      <c r="B71" s="1"/>
      <c r="C71" s="1"/>
      <c r="D71" s="1"/>
      <c r="E71" s="1"/>
      <c r="F71" s="1"/>
      <c r="G71" s="1"/>
      <c r="H71" s="2"/>
      <c r="I71" s="3"/>
      <c r="J71" s="2"/>
      <c r="K71" s="3"/>
      <c r="L71" s="2"/>
      <c r="M71" s="3"/>
      <c r="N71" s="2"/>
      <c r="O71" s="3"/>
      <c r="P71" s="2"/>
      <c r="Q71" s="3"/>
    </row>
    <row r="72" spans="1:17" x14ac:dyDescent="0.25">
      <c r="A72" s="1"/>
      <c r="B72" s="1" t="s">
        <v>75</v>
      </c>
      <c r="C72" s="1"/>
      <c r="D72" s="1"/>
      <c r="E72" s="1"/>
      <c r="F72" s="1"/>
      <c r="G72" s="1"/>
      <c r="H72" s="2"/>
      <c r="I72" s="3"/>
      <c r="J72" s="2"/>
      <c r="K72" s="3"/>
      <c r="L72" s="2"/>
      <c r="M72" s="3"/>
      <c r="N72" s="2"/>
      <c r="O72" s="3"/>
      <c r="P72" s="2"/>
      <c r="Q72" s="3"/>
    </row>
    <row r="73" spans="1:17" x14ac:dyDescent="0.25">
      <c r="A73" s="1"/>
      <c r="B73" s="1"/>
      <c r="C73" s="1" t="s">
        <v>76</v>
      </c>
      <c r="D73" s="1"/>
      <c r="E73" s="1"/>
      <c r="F73" s="1"/>
      <c r="G73" s="1"/>
      <c r="H73" s="2"/>
      <c r="I73" s="3"/>
      <c r="J73" s="2"/>
      <c r="K73" s="3"/>
      <c r="L73" s="2"/>
      <c r="M73" s="3"/>
      <c r="N73" s="2"/>
      <c r="O73" s="3"/>
      <c r="P73" s="2"/>
      <c r="Q73" s="3"/>
    </row>
    <row r="74" spans="1:17" x14ac:dyDescent="0.25">
      <c r="A74" s="1"/>
      <c r="B74" s="1"/>
      <c r="C74" s="1"/>
      <c r="D74" s="1" t="s">
        <v>77</v>
      </c>
      <c r="E74" s="1"/>
      <c r="F74" s="1"/>
      <c r="G74" s="1"/>
      <c r="H74" s="2"/>
      <c r="I74" s="3"/>
      <c r="J74" s="2"/>
      <c r="K74" s="3"/>
      <c r="L74" s="2"/>
      <c r="M74" s="3"/>
      <c r="N74" s="2"/>
      <c r="O74" s="3"/>
      <c r="P74" s="2"/>
      <c r="Q74" s="3"/>
    </row>
    <row r="75" spans="1:17" ht="15.75" thickBot="1" x14ac:dyDescent="0.3">
      <c r="A75" s="1"/>
      <c r="B75" s="1"/>
      <c r="C75" s="1"/>
      <c r="D75" s="1"/>
      <c r="E75" s="1" t="s">
        <v>78</v>
      </c>
      <c r="F75" s="1"/>
      <c r="G75" s="1"/>
      <c r="H75" s="4">
        <v>148568.28</v>
      </c>
      <c r="I75" s="3"/>
      <c r="J75" s="4">
        <v>101633.99</v>
      </c>
      <c r="K75" s="3"/>
      <c r="L75" s="4">
        <v>48245.98</v>
      </c>
      <c r="M75" s="3"/>
      <c r="N75" s="4">
        <v>49262.03</v>
      </c>
      <c r="O75" s="3"/>
      <c r="P75" s="4">
        <v>84671.17</v>
      </c>
      <c r="Q75" s="3"/>
    </row>
    <row r="76" spans="1:17" x14ac:dyDescent="0.25">
      <c r="A76" s="1"/>
      <c r="B76" s="1"/>
      <c r="C76" s="1"/>
      <c r="D76" s="1" t="s">
        <v>79</v>
      </c>
      <c r="E76" s="1"/>
      <c r="F76" s="1"/>
      <c r="G76" s="1"/>
      <c r="H76" s="2">
        <f>ROUND(SUM(H74:H75),5)</f>
        <v>148568.28</v>
      </c>
      <c r="I76" s="3"/>
      <c r="J76" s="2">
        <f>ROUND(SUM(J74:J75),5)</f>
        <v>101633.99</v>
      </c>
      <c r="K76" s="3"/>
      <c r="L76" s="2">
        <f>ROUND(SUM(L74:L75),5)</f>
        <v>48245.98</v>
      </c>
      <c r="M76" s="3"/>
      <c r="N76" s="2">
        <f>ROUND(SUM(N74:N75),5)</f>
        <v>49262.03</v>
      </c>
      <c r="O76" s="3"/>
      <c r="P76" s="2">
        <f>ROUND(SUM(P74:P75),5)</f>
        <v>84671.17</v>
      </c>
      <c r="Q76" s="3"/>
    </row>
    <row r="77" spans="1:17" x14ac:dyDescent="0.25">
      <c r="A77" s="1"/>
      <c r="B77" s="1"/>
      <c r="C77" s="1"/>
      <c r="D77" s="1" t="s">
        <v>80</v>
      </c>
      <c r="E77" s="1"/>
      <c r="F77" s="1"/>
      <c r="G77" s="1"/>
      <c r="H77" s="2"/>
      <c r="I77" s="3"/>
      <c r="J77" s="2"/>
      <c r="K77" s="3"/>
      <c r="L77" s="2"/>
      <c r="M77" s="3"/>
      <c r="N77" s="2"/>
      <c r="O77" s="3"/>
      <c r="P77" s="2"/>
      <c r="Q77" s="3"/>
    </row>
    <row r="78" spans="1:17" x14ac:dyDescent="0.25">
      <c r="A78" s="1"/>
      <c r="B78" s="1"/>
      <c r="C78" s="1"/>
      <c r="D78" s="1"/>
      <c r="E78" s="1" t="s">
        <v>81</v>
      </c>
      <c r="F78" s="1"/>
      <c r="G78" s="1"/>
      <c r="H78" s="2"/>
      <c r="I78" s="3"/>
      <c r="J78" s="2"/>
      <c r="K78" s="3"/>
      <c r="L78" s="2"/>
      <c r="M78" s="3"/>
      <c r="N78" s="2"/>
      <c r="O78" s="3"/>
      <c r="P78" s="2"/>
      <c r="Q78" s="3"/>
    </row>
    <row r="79" spans="1:17" x14ac:dyDescent="0.25">
      <c r="A79" s="1"/>
      <c r="B79" s="1"/>
      <c r="C79" s="1"/>
      <c r="D79" s="1"/>
      <c r="E79" s="1"/>
      <c r="F79" s="1" t="s">
        <v>82</v>
      </c>
      <c r="G79" s="1"/>
      <c r="H79" s="2">
        <v>0</v>
      </c>
      <c r="I79" s="3"/>
      <c r="J79" s="2">
        <v>-60.58</v>
      </c>
      <c r="K79" s="3"/>
      <c r="L79" s="2">
        <v>-26.94</v>
      </c>
      <c r="M79" s="3"/>
      <c r="N79" s="2">
        <v>-26.94</v>
      </c>
      <c r="O79" s="3"/>
      <c r="P79" s="2">
        <v>-26.94</v>
      </c>
      <c r="Q79" s="3"/>
    </row>
    <row r="80" spans="1:17" x14ac:dyDescent="0.25">
      <c r="A80" s="1"/>
      <c r="B80" s="1"/>
      <c r="C80" s="1"/>
      <c r="D80" s="1"/>
      <c r="E80" s="1"/>
      <c r="F80" s="1" t="s">
        <v>83</v>
      </c>
      <c r="G80" s="1"/>
      <c r="H80" s="2">
        <v>0</v>
      </c>
      <c r="I80" s="3"/>
      <c r="J80" s="2">
        <v>-5.61</v>
      </c>
      <c r="K80" s="3"/>
      <c r="L80" s="2">
        <v>0</v>
      </c>
      <c r="M80" s="3"/>
      <c r="N80" s="2">
        <v>0</v>
      </c>
      <c r="O80" s="3"/>
      <c r="P80" s="2">
        <v>0</v>
      </c>
      <c r="Q80" s="3"/>
    </row>
    <row r="81" spans="1:17" x14ac:dyDescent="0.25">
      <c r="A81" s="1"/>
      <c r="B81" s="1"/>
      <c r="C81" s="1"/>
      <c r="D81" s="1"/>
      <c r="E81" s="1"/>
      <c r="F81" s="1" t="s">
        <v>84</v>
      </c>
      <c r="G81" s="1"/>
      <c r="H81" s="2">
        <v>0</v>
      </c>
      <c r="I81" s="3"/>
      <c r="J81" s="2">
        <v>0</v>
      </c>
      <c r="K81" s="3"/>
      <c r="L81" s="2">
        <v>-0.01</v>
      </c>
      <c r="M81" s="3"/>
      <c r="N81" s="2">
        <v>-0.01</v>
      </c>
      <c r="O81" s="3"/>
      <c r="P81" s="2">
        <v>-0.01</v>
      </c>
      <c r="Q81" s="3"/>
    </row>
    <row r="82" spans="1:17" x14ac:dyDescent="0.25">
      <c r="A82" s="1"/>
      <c r="B82" s="1"/>
      <c r="C82" s="1"/>
      <c r="D82" s="1"/>
      <c r="E82" s="1"/>
      <c r="F82" s="1" t="s">
        <v>85</v>
      </c>
      <c r="G82" s="1"/>
      <c r="H82" s="2">
        <v>0</v>
      </c>
      <c r="I82" s="3"/>
      <c r="J82" s="2">
        <v>-1665</v>
      </c>
      <c r="K82" s="3"/>
      <c r="L82" s="2">
        <v>-999</v>
      </c>
      <c r="M82" s="3"/>
      <c r="N82" s="2">
        <v>-333</v>
      </c>
      <c r="O82" s="3"/>
      <c r="P82" s="2">
        <v>0</v>
      </c>
      <c r="Q82" s="3"/>
    </row>
    <row r="83" spans="1:17" x14ac:dyDescent="0.25">
      <c r="A83" s="1"/>
      <c r="B83" s="1"/>
      <c r="C83" s="1"/>
      <c r="D83" s="1"/>
      <c r="E83" s="1"/>
      <c r="F83" s="1" t="s">
        <v>86</v>
      </c>
      <c r="G83" s="1"/>
      <c r="H83" s="2">
        <v>-0.01</v>
      </c>
      <c r="I83" s="3"/>
      <c r="J83" s="2">
        <v>0</v>
      </c>
      <c r="K83" s="3"/>
      <c r="L83" s="2">
        <v>0</v>
      </c>
      <c r="M83" s="3"/>
      <c r="N83" s="2">
        <v>0</v>
      </c>
      <c r="O83" s="3"/>
      <c r="P83" s="2">
        <v>0</v>
      </c>
      <c r="Q83" s="3"/>
    </row>
    <row r="84" spans="1:17" x14ac:dyDescent="0.25">
      <c r="A84" s="1"/>
      <c r="B84" s="1"/>
      <c r="C84" s="1"/>
      <c r="D84" s="1"/>
      <c r="E84" s="1"/>
      <c r="F84" s="1" t="s">
        <v>87</v>
      </c>
      <c r="G84" s="1"/>
      <c r="H84" s="2">
        <v>41790.019999999997</v>
      </c>
      <c r="I84" s="3"/>
      <c r="J84" s="2">
        <v>42081.87</v>
      </c>
      <c r="K84" s="3"/>
      <c r="L84" s="2">
        <v>30954.85</v>
      </c>
      <c r="M84" s="3"/>
      <c r="N84" s="2">
        <v>30684.15</v>
      </c>
      <c r="O84" s="3"/>
      <c r="P84" s="2">
        <v>44397.86</v>
      </c>
      <c r="Q84" s="3"/>
    </row>
    <row r="85" spans="1:17" x14ac:dyDescent="0.25">
      <c r="A85" s="1"/>
      <c r="B85" s="1"/>
      <c r="C85" s="1"/>
      <c r="D85" s="1"/>
      <c r="E85" s="1"/>
      <c r="F85" s="1" t="s">
        <v>88</v>
      </c>
      <c r="G85" s="1"/>
      <c r="H85" s="2">
        <v>28876.09</v>
      </c>
      <c r="I85" s="3"/>
      <c r="J85" s="2">
        <v>28876.09</v>
      </c>
      <c r="K85" s="3"/>
      <c r="L85" s="2">
        <v>28876.09</v>
      </c>
      <c r="M85" s="3"/>
      <c r="N85" s="2">
        <v>28876.09</v>
      </c>
      <c r="O85" s="3"/>
      <c r="P85" s="2">
        <v>28876.09</v>
      </c>
      <c r="Q85" s="3"/>
    </row>
    <row r="86" spans="1:17" x14ac:dyDescent="0.25">
      <c r="A86" s="1"/>
      <c r="B86" s="1"/>
      <c r="C86" s="1"/>
      <c r="D86" s="1"/>
      <c r="E86" s="1"/>
      <c r="F86" s="1" t="s">
        <v>89</v>
      </c>
      <c r="G86" s="1"/>
      <c r="H86" s="2">
        <v>216496.8</v>
      </c>
      <c r="I86" s="3"/>
      <c r="J86" s="2">
        <v>224257.29</v>
      </c>
      <c r="K86" s="3"/>
      <c r="L86" s="2">
        <v>216441.05</v>
      </c>
      <c r="M86" s="3"/>
      <c r="N86" s="2">
        <v>212280.5</v>
      </c>
      <c r="O86" s="3"/>
      <c r="P86" s="2">
        <v>209232.15</v>
      </c>
      <c r="Q86" s="3"/>
    </row>
    <row r="87" spans="1:17" x14ac:dyDescent="0.25">
      <c r="A87" s="1"/>
      <c r="B87" s="1"/>
      <c r="C87" s="1"/>
      <c r="D87" s="1"/>
      <c r="E87" s="1"/>
      <c r="F87" s="1" t="s">
        <v>90</v>
      </c>
      <c r="G87" s="1"/>
      <c r="H87" s="2">
        <v>-216496.79</v>
      </c>
      <c r="I87" s="3"/>
      <c r="J87" s="2">
        <v>-224257.28</v>
      </c>
      <c r="K87" s="3"/>
      <c r="L87" s="2">
        <v>-216441.04</v>
      </c>
      <c r="M87" s="3"/>
      <c r="N87" s="2">
        <v>-212280.49</v>
      </c>
      <c r="O87" s="3"/>
      <c r="P87" s="2">
        <v>-209232.14</v>
      </c>
      <c r="Q87" s="3"/>
    </row>
    <row r="88" spans="1:17" x14ac:dyDescent="0.25">
      <c r="A88" s="1"/>
      <c r="B88" s="1"/>
      <c r="C88" s="1"/>
      <c r="D88" s="1"/>
      <c r="E88" s="1"/>
      <c r="F88" s="1" t="s">
        <v>91</v>
      </c>
      <c r="G88" s="1"/>
      <c r="H88" s="2">
        <v>0</v>
      </c>
      <c r="I88" s="3"/>
      <c r="J88" s="2">
        <v>57.4</v>
      </c>
      <c r="K88" s="3"/>
      <c r="L88" s="2">
        <v>0</v>
      </c>
      <c r="M88" s="3"/>
      <c r="N88" s="2">
        <v>0</v>
      </c>
      <c r="O88" s="3"/>
      <c r="P88" s="2">
        <v>0</v>
      </c>
      <c r="Q88" s="3"/>
    </row>
    <row r="89" spans="1:17" x14ac:dyDescent="0.25">
      <c r="A89" s="1"/>
      <c r="B89" s="1"/>
      <c r="C89" s="1"/>
      <c r="D89" s="1"/>
      <c r="E89" s="1"/>
      <c r="F89" s="1" t="s">
        <v>92</v>
      </c>
      <c r="G89" s="1"/>
      <c r="H89" s="2"/>
      <c r="I89" s="3"/>
      <c r="J89" s="2"/>
      <c r="K89" s="3"/>
      <c r="L89" s="2"/>
      <c r="M89" s="3"/>
      <c r="N89" s="2"/>
      <c r="O89" s="3"/>
      <c r="P89" s="2"/>
      <c r="Q89" s="3"/>
    </row>
    <row r="90" spans="1:17" x14ac:dyDescent="0.25">
      <c r="A90" s="1"/>
      <c r="B90" s="1"/>
      <c r="C90" s="1"/>
      <c r="D90" s="1"/>
      <c r="E90" s="1"/>
      <c r="F90" s="1"/>
      <c r="G90" s="1" t="s">
        <v>93</v>
      </c>
      <c r="H90" s="2">
        <v>33</v>
      </c>
      <c r="I90" s="3"/>
      <c r="J90" s="2">
        <v>83</v>
      </c>
      <c r="K90" s="3"/>
      <c r="L90" s="2">
        <v>0</v>
      </c>
      <c r="M90" s="3"/>
      <c r="N90" s="2">
        <v>64</v>
      </c>
      <c r="O90" s="3"/>
      <c r="P90" s="2">
        <v>150</v>
      </c>
      <c r="Q90" s="3"/>
    </row>
    <row r="91" spans="1:17" x14ac:dyDescent="0.25">
      <c r="A91" s="1"/>
      <c r="B91" s="1"/>
      <c r="C91" s="1"/>
      <c r="D91" s="1"/>
      <c r="E91" s="1"/>
      <c r="F91" s="1"/>
      <c r="G91" s="1" t="s">
        <v>94</v>
      </c>
      <c r="H91" s="2">
        <v>170</v>
      </c>
      <c r="I91" s="3"/>
      <c r="J91" s="2">
        <v>470</v>
      </c>
      <c r="K91" s="3"/>
      <c r="L91" s="2">
        <v>0</v>
      </c>
      <c r="M91" s="3"/>
      <c r="N91" s="2">
        <v>380</v>
      </c>
      <c r="O91" s="3"/>
      <c r="P91" s="2">
        <v>750</v>
      </c>
      <c r="Q91" s="3"/>
    </row>
    <row r="92" spans="1:17" x14ac:dyDescent="0.25">
      <c r="A92" s="1"/>
      <c r="B92" s="1"/>
      <c r="C92" s="1"/>
      <c r="D92" s="1"/>
      <c r="E92" s="1"/>
      <c r="F92" s="1"/>
      <c r="G92" s="1" t="s">
        <v>95</v>
      </c>
      <c r="H92" s="2">
        <v>636</v>
      </c>
      <c r="I92" s="3"/>
      <c r="J92" s="2">
        <v>1150.75</v>
      </c>
      <c r="K92" s="3"/>
      <c r="L92" s="2">
        <v>0</v>
      </c>
      <c r="M92" s="3"/>
      <c r="N92" s="2">
        <v>496.5</v>
      </c>
      <c r="O92" s="3"/>
      <c r="P92" s="2">
        <v>1064.75</v>
      </c>
      <c r="Q92" s="3"/>
    </row>
    <row r="93" spans="1:17" x14ac:dyDescent="0.25">
      <c r="A93" s="1"/>
      <c r="B93" s="1"/>
      <c r="C93" s="1"/>
      <c r="D93" s="1"/>
      <c r="E93" s="1"/>
      <c r="F93" s="1"/>
      <c r="G93" s="1" t="s">
        <v>96</v>
      </c>
      <c r="H93" s="2">
        <v>550</v>
      </c>
      <c r="I93" s="3"/>
      <c r="J93" s="2">
        <v>1295</v>
      </c>
      <c r="K93" s="3"/>
      <c r="L93" s="2">
        <v>0</v>
      </c>
      <c r="M93" s="3"/>
      <c r="N93" s="2">
        <v>880</v>
      </c>
      <c r="O93" s="3"/>
      <c r="P93" s="2">
        <v>2045</v>
      </c>
      <c r="Q93" s="3"/>
    </row>
    <row r="94" spans="1:17" x14ac:dyDescent="0.25">
      <c r="A94" s="1"/>
      <c r="B94" s="1"/>
      <c r="C94" s="1"/>
      <c r="D94" s="1"/>
      <c r="E94" s="1"/>
      <c r="F94" s="1"/>
      <c r="G94" s="1" t="s">
        <v>97</v>
      </c>
      <c r="H94" s="2">
        <v>398.25</v>
      </c>
      <c r="I94" s="3"/>
      <c r="J94" s="2">
        <v>910</v>
      </c>
      <c r="K94" s="3"/>
      <c r="L94" s="2">
        <v>0</v>
      </c>
      <c r="M94" s="3"/>
      <c r="N94" s="2">
        <v>857.95</v>
      </c>
      <c r="O94" s="3"/>
      <c r="P94" s="2">
        <v>1588.15</v>
      </c>
      <c r="Q94" s="3"/>
    </row>
    <row r="95" spans="1:17" ht="15.75" thickBot="1" x14ac:dyDescent="0.3">
      <c r="A95" s="1"/>
      <c r="B95" s="1"/>
      <c r="C95" s="1"/>
      <c r="D95" s="1"/>
      <c r="E95" s="1"/>
      <c r="F95" s="1"/>
      <c r="G95" s="1" t="s">
        <v>98</v>
      </c>
      <c r="H95" s="4">
        <v>32</v>
      </c>
      <c r="I95" s="3"/>
      <c r="J95" s="4">
        <v>80</v>
      </c>
      <c r="K95" s="3"/>
      <c r="L95" s="4">
        <v>0</v>
      </c>
      <c r="M95" s="3"/>
      <c r="N95" s="4">
        <v>52</v>
      </c>
      <c r="O95" s="3"/>
      <c r="P95" s="4">
        <v>123</v>
      </c>
      <c r="Q95" s="3"/>
    </row>
    <row r="96" spans="1:17" x14ac:dyDescent="0.25">
      <c r="A96" s="1"/>
      <c r="B96" s="1"/>
      <c r="C96" s="1"/>
      <c r="D96" s="1"/>
      <c r="E96" s="1"/>
      <c r="F96" s="1" t="s">
        <v>99</v>
      </c>
      <c r="G96" s="1"/>
      <c r="H96" s="2">
        <f>ROUND(SUM(H89:H95),5)</f>
        <v>1819.25</v>
      </c>
      <c r="I96" s="3"/>
      <c r="J96" s="2">
        <f>ROUND(SUM(J89:J95),5)</f>
        <v>3988.75</v>
      </c>
      <c r="K96" s="3"/>
      <c r="L96" s="2">
        <f>ROUND(SUM(L89:L95),5)</f>
        <v>0</v>
      </c>
      <c r="M96" s="3"/>
      <c r="N96" s="2">
        <f>ROUND(SUM(N89:N95),5)</f>
        <v>2730.45</v>
      </c>
      <c r="O96" s="3"/>
      <c r="P96" s="2">
        <f>ROUND(SUM(P89:P95),5)</f>
        <v>5720.9</v>
      </c>
      <c r="Q96" s="3"/>
    </row>
    <row r="97" spans="1:17" ht="15.75" thickBot="1" x14ac:dyDescent="0.3">
      <c r="A97" s="1"/>
      <c r="B97" s="1"/>
      <c r="C97" s="1"/>
      <c r="D97" s="1"/>
      <c r="E97" s="1"/>
      <c r="F97" s="1" t="s">
        <v>100</v>
      </c>
      <c r="G97" s="1"/>
      <c r="H97" s="4">
        <v>0</v>
      </c>
      <c r="I97" s="3"/>
      <c r="J97" s="4">
        <v>0</v>
      </c>
      <c r="K97" s="3"/>
      <c r="L97" s="4">
        <v>0</v>
      </c>
      <c r="M97" s="3"/>
      <c r="N97" s="4">
        <v>200</v>
      </c>
      <c r="O97" s="3"/>
      <c r="P97" s="4">
        <v>450</v>
      </c>
      <c r="Q97" s="3"/>
    </row>
    <row r="98" spans="1:17" x14ac:dyDescent="0.25">
      <c r="A98" s="1"/>
      <c r="B98" s="1"/>
      <c r="C98" s="1"/>
      <c r="D98" s="1"/>
      <c r="E98" s="1" t="s">
        <v>101</v>
      </c>
      <c r="F98" s="1"/>
      <c r="G98" s="1"/>
      <c r="H98" s="2">
        <f>ROUND(SUM(H78:H88)+SUM(H96:H97),5)</f>
        <v>72485.36</v>
      </c>
      <c r="I98" s="3"/>
      <c r="J98" s="2">
        <f>ROUND(SUM(J78:J88)+SUM(J96:J97),5)</f>
        <v>73272.929999999993</v>
      </c>
      <c r="K98" s="3"/>
      <c r="L98" s="2">
        <f>ROUND(SUM(L78:L88)+SUM(L96:L97),5)</f>
        <v>58805</v>
      </c>
      <c r="M98" s="3"/>
      <c r="N98" s="2">
        <f>ROUND(SUM(N78:N88)+SUM(N96:N97),5)</f>
        <v>62130.75</v>
      </c>
      <c r="O98" s="3"/>
      <c r="P98" s="2">
        <f>ROUND(SUM(P78:P88)+SUM(P96:P97),5)</f>
        <v>79417.91</v>
      </c>
      <c r="Q98" s="3"/>
    </row>
    <row r="99" spans="1:17" x14ac:dyDescent="0.25">
      <c r="A99" s="1"/>
      <c r="B99" s="1"/>
      <c r="C99" s="1"/>
      <c r="D99" s="1"/>
      <c r="E99" s="1" t="s">
        <v>102</v>
      </c>
      <c r="F99" s="1"/>
      <c r="G99" s="1"/>
      <c r="H99" s="2">
        <v>422179.11</v>
      </c>
      <c r="I99" s="3"/>
      <c r="J99" s="2">
        <v>422179.11</v>
      </c>
      <c r="K99" s="3"/>
      <c r="L99" s="2">
        <v>439142.86</v>
      </c>
      <c r="M99" s="3"/>
      <c r="N99" s="2">
        <v>439142.86</v>
      </c>
      <c r="O99" s="3"/>
      <c r="P99" s="2">
        <v>439142.86</v>
      </c>
      <c r="Q99" s="3"/>
    </row>
    <row r="100" spans="1:17" x14ac:dyDescent="0.25">
      <c r="A100" s="1"/>
      <c r="B100" s="1"/>
      <c r="C100" s="1"/>
      <c r="D100" s="1"/>
      <c r="E100" s="1" t="s">
        <v>103</v>
      </c>
      <c r="F100" s="1"/>
      <c r="G100" s="1"/>
      <c r="H100" s="2">
        <v>0</v>
      </c>
      <c r="I100" s="3"/>
      <c r="J100" s="2">
        <v>0</v>
      </c>
      <c r="K100" s="3"/>
      <c r="L100" s="2">
        <v>-162.54</v>
      </c>
      <c r="M100" s="3"/>
      <c r="N100" s="2">
        <v>-162.54</v>
      </c>
      <c r="O100" s="3"/>
      <c r="P100" s="2">
        <v>-162.54</v>
      </c>
      <c r="Q100" s="3"/>
    </row>
    <row r="101" spans="1:17" x14ac:dyDescent="0.25">
      <c r="A101" s="1"/>
      <c r="B101" s="1"/>
      <c r="C101" s="1"/>
      <c r="D101" s="1"/>
      <c r="E101" s="1" t="s">
        <v>104</v>
      </c>
      <c r="F101" s="1"/>
      <c r="G101" s="1"/>
      <c r="H101" s="2"/>
      <c r="I101" s="3"/>
      <c r="J101" s="2"/>
      <c r="K101" s="3"/>
      <c r="L101" s="2"/>
      <c r="M101" s="3"/>
      <c r="N101" s="2"/>
      <c r="O101" s="3"/>
      <c r="P101" s="2"/>
      <c r="Q101" s="3"/>
    </row>
    <row r="102" spans="1:17" x14ac:dyDescent="0.25">
      <c r="A102" s="1"/>
      <c r="B102" s="1"/>
      <c r="C102" s="1"/>
      <c r="D102" s="1"/>
      <c r="E102" s="1"/>
      <c r="F102" s="1" t="s">
        <v>105</v>
      </c>
      <c r="G102" s="1"/>
      <c r="H102" s="2"/>
      <c r="I102" s="3"/>
      <c r="J102" s="2"/>
      <c r="K102" s="3"/>
      <c r="L102" s="2"/>
      <c r="M102" s="3"/>
      <c r="N102" s="2"/>
      <c r="O102" s="3"/>
      <c r="P102" s="2"/>
      <c r="Q102" s="3"/>
    </row>
    <row r="103" spans="1:17" ht="15.75" thickBot="1" x14ac:dyDescent="0.3">
      <c r="A103" s="1"/>
      <c r="B103" s="1"/>
      <c r="C103" s="1"/>
      <c r="D103" s="1"/>
      <c r="E103" s="1"/>
      <c r="F103" s="1"/>
      <c r="G103" s="1" t="s">
        <v>106</v>
      </c>
      <c r="H103" s="4">
        <v>3000000</v>
      </c>
      <c r="I103" s="3"/>
      <c r="J103" s="4">
        <v>3000000</v>
      </c>
      <c r="K103" s="3"/>
      <c r="L103" s="4">
        <v>3000000</v>
      </c>
      <c r="M103" s="3"/>
      <c r="N103" s="4">
        <v>3000000</v>
      </c>
      <c r="O103" s="3"/>
      <c r="P103" s="4">
        <v>3000000</v>
      </c>
      <c r="Q103" s="3"/>
    </row>
    <row r="104" spans="1:17" x14ac:dyDescent="0.25">
      <c r="A104" s="1"/>
      <c r="B104" s="1"/>
      <c r="C104" s="1"/>
      <c r="D104" s="1"/>
      <c r="E104" s="1"/>
      <c r="F104" s="1" t="s">
        <v>107</v>
      </c>
      <c r="G104" s="1"/>
      <c r="H104" s="2">
        <f>ROUND(SUM(H102:H103),5)</f>
        <v>3000000</v>
      </c>
      <c r="I104" s="3"/>
      <c r="J104" s="2">
        <f>ROUND(SUM(J102:J103),5)</f>
        <v>3000000</v>
      </c>
      <c r="K104" s="3"/>
      <c r="L104" s="2">
        <f>ROUND(SUM(L102:L103),5)</f>
        <v>3000000</v>
      </c>
      <c r="M104" s="3"/>
      <c r="N104" s="2">
        <f>ROUND(SUM(N102:N103),5)</f>
        <v>3000000</v>
      </c>
      <c r="O104" s="3"/>
      <c r="P104" s="2">
        <f>ROUND(SUM(P102:P103),5)</f>
        <v>3000000</v>
      </c>
      <c r="Q104" s="3"/>
    </row>
    <row r="105" spans="1:17" x14ac:dyDescent="0.25">
      <c r="A105" s="1"/>
      <c r="B105" s="1"/>
      <c r="C105" s="1"/>
      <c r="D105" s="1"/>
      <c r="E105" s="1"/>
      <c r="F105" s="1" t="s">
        <v>108</v>
      </c>
      <c r="G105" s="1"/>
      <c r="H105" s="2"/>
      <c r="I105" s="3"/>
      <c r="J105" s="2"/>
      <c r="K105" s="3"/>
      <c r="L105" s="2"/>
      <c r="M105" s="3"/>
      <c r="N105" s="2"/>
      <c r="O105" s="3"/>
      <c r="P105" s="2"/>
      <c r="Q105" s="3"/>
    </row>
    <row r="106" spans="1:17" x14ac:dyDescent="0.25">
      <c r="A106" s="1"/>
      <c r="B106" s="1"/>
      <c r="C106" s="1"/>
      <c r="D106" s="1"/>
      <c r="E106" s="1"/>
      <c r="F106" s="1"/>
      <c r="G106" s="1" t="s">
        <v>109</v>
      </c>
      <c r="H106" s="2">
        <v>11627.3</v>
      </c>
      <c r="I106" s="3"/>
      <c r="J106" s="2">
        <v>11627.3</v>
      </c>
      <c r="K106" s="3"/>
      <c r="L106" s="2">
        <v>11627.3</v>
      </c>
      <c r="M106" s="3"/>
      <c r="N106" s="2">
        <v>11627.3</v>
      </c>
      <c r="O106" s="3"/>
      <c r="P106" s="2">
        <v>11627.3</v>
      </c>
      <c r="Q106" s="3"/>
    </row>
    <row r="107" spans="1:17" x14ac:dyDescent="0.25">
      <c r="A107" s="1"/>
      <c r="B107" s="1"/>
      <c r="C107" s="1"/>
      <c r="D107" s="1"/>
      <c r="E107" s="1"/>
      <c r="F107" s="1"/>
      <c r="G107" s="1" t="s">
        <v>110</v>
      </c>
      <c r="H107" s="2">
        <v>9799.4</v>
      </c>
      <c r="I107" s="3"/>
      <c r="J107" s="2">
        <v>9799.4</v>
      </c>
      <c r="K107" s="3"/>
      <c r="L107" s="2">
        <v>9799.4</v>
      </c>
      <c r="M107" s="3"/>
      <c r="N107" s="2">
        <v>9799.4</v>
      </c>
      <c r="O107" s="3"/>
      <c r="P107" s="2">
        <v>9799.4</v>
      </c>
      <c r="Q107" s="3"/>
    </row>
    <row r="108" spans="1:17" ht="15.75" thickBot="1" x14ac:dyDescent="0.3">
      <c r="A108" s="1"/>
      <c r="B108" s="1"/>
      <c r="C108" s="1"/>
      <c r="D108" s="1"/>
      <c r="E108" s="1"/>
      <c r="F108" s="1"/>
      <c r="G108" s="1" t="s">
        <v>111</v>
      </c>
      <c r="H108" s="4">
        <v>34757.800000000003</v>
      </c>
      <c r="I108" s="3"/>
      <c r="J108" s="4">
        <v>9759.1</v>
      </c>
      <c r="K108" s="3"/>
      <c r="L108" s="4">
        <v>9759.1</v>
      </c>
      <c r="M108" s="3"/>
      <c r="N108" s="4">
        <v>9759.1</v>
      </c>
      <c r="O108" s="3"/>
      <c r="P108" s="4">
        <v>9759.1</v>
      </c>
      <c r="Q108" s="3"/>
    </row>
    <row r="109" spans="1:17" x14ac:dyDescent="0.25">
      <c r="A109" s="1"/>
      <c r="B109" s="1"/>
      <c r="C109" s="1"/>
      <c r="D109" s="1"/>
      <c r="E109" s="1"/>
      <c r="F109" s="1" t="s">
        <v>112</v>
      </c>
      <c r="G109" s="1"/>
      <c r="H109" s="2">
        <f>ROUND(SUM(H105:H108),5)</f>
        <v>56184.5</v>
      </c>
      <c r="I109" s="3"/>
      <c r="J109" s="2">
        <f>ROUND(SUM(J105:J108),5)</f>
        <v>31185.8</v>
      </c>
      <c r="K109" s="3"/>
      <c r="L109" s="2">
        <f>ROUND(SUM(L105:L108),5)</f>
        <v>31185.8</v>
      </c>
      <c r="M109" s="3"/>
      <c r="N109" s="2">
        <f>ROUND(SUM(N105:N108),5)</f>
        <v>31185.8</v>
      </c>
      <c r="O109" s="3"/>
      <c r="P109" s="2">
        <f>ROUND(SUM(P105:P108),5)</f>
        <v>31185.8</v>
      </c>
      <c r="Q109" s="3"/>
    </row>
    <row r="110" spans="1:17" x14ac:dyDescent="0.25">
      <c r="A110" s="1"/>
      <c r="B110" s="1"/>
      <c r="C110" s="1"/>
      <c r="D110" s="1"/>
      <c r="E110" s="1"/>
      <c r="F110" s="1" t="s">
        <v>113</v>
      </c>
      <c r="G110" s="1"/>
      <c r="H110" s="2"/>
      <c r="I110" s="3"/>
      <c r="J110" s="2"/>
      <c r="K110" s="3"/>
      <c r="L110" s="2"/>
      <c r="M110" s="3"/>
      <c r="N110" s="2"/>
      <c r="O110" s="3"/>
      <c r="P110" s="2"/>
      <c r="Q110" s="3"/>
    </row>
    <row r="111" spans="1:17" x14ac:dyDescent="0.25">
      <c r="A111" s="1"/>
      <c r="B111" s="1"/>
      <c r="C111" s="1"/>
      <c r="D111" s="1"/>
      <c r="E111" s="1"/>
      <c r="F111" s="1"/>
      <c r="G111" s="1" t="s">
        <v>114</v>
      </c>
      <c r="H111" s="2">
        <v>20035.75</v>
      </c>
      <c r="I111" s="3"/>
      <c r="J111" s="2">
        <v>20035.75</v>
      </c>
      <c r="K111" s="3"/>
      <c r="L111" s="2">
        <v>20035.75</v>
      </c>
      <c r="M111" s="3"/>
      <c r="N111" s="2">
        <v>20035.75</v>
      </c>
      <c r="O111" s="3"/>
      <c r="P111" s="2">
        <v>19694.37</v>
      </c>
      <c r="Q111" s="3"/>
    </row>
    <row r="112" spans="1:17" ht="15.75" thickBot="1" x14ac:dyDescent="0.3">
      <c r="A112" s="1"/>
      <c r="B112" s="1"/>
      <c r="C112" s="1"/>
      <c r="D112" s="1"/>
      <c r="E112" s="1"/>
      <c r="F112" s="1"/>
      <c r="G112" s="1" t="s">
        <v>115</v>
      </c>
      <c r="H112" s="5">
        <v>15600</v>
      </c>
      <c r="I112" s="3"/>
      <c r="J112" s="5">
        <v>15600</v>
      </c>
      <c r="K112" s="3"/>
      <c r="L112" s="5">
        <v>16005</v>
      </c>
      <c r="M112" s="3"/>
      <c r="N112" s="5">
        <v>16005</v>
      </c>
      <c r="O112" s="3"/>
      <c r="P112" s="5">
        <v>16005</v>
      </c>
      <c r="Q112" s="3"/>
    </row>
    <row r="113" spans="1:17" ht="15.75" thickBot="1" x14ac:dyDescent="0.3">
      <c r="A113" s="1"/>
      <c r="B113" s="1"/>
      <c r="C113" s="1"/>
      <c r="D113" s="1"/>
      <c r="E113" s="1"/>
      <c r="F113" s="1" t="s">
        <v>116</v>
      </c>
      <c r="G113" s="1"/>
      <c r="H113" s="7">
        <f>ROUND(SUM(H110:H112),5)</f>
        <v>35635.75</v>
      </c>
      <c r="I113" s="3"/>
      <c r="J113" s="7">
        <f>ROUND(SUM(J110:J112),5)</f>
        <v>35635.75</v>
      </c>
      <c r="K113" s="3"/>
      <c r="L113" s="7">
        <f>ROUND(SUM(L110:L112),5)</f>
        <v>36040.75</v>
      </c>
      <c r="M113" s="3"/>
      <c r="N113" s="7">
        <f>ROUND(SUM(N110:N112),5)</f>
        <v>36040.75</v>
      </c>
      <c r="O113" s="3"/>
      <c r="P113" s="7">
        <f>ROUND(SUM(P110:P112),5)</f>
        <v>35699.370000000003</v>
      </c>
      <c r="Q113" s="3"/>
    </row>
    <row r="114" spans="1:17" ht="15.75" thickBot="1" x14ac:dyDescent="0.3">
      <c r="A114" s="1"/>
      <c r="B114" s="1"/>
      <c r="C114" s="1"/>
      <c r="D114" s="1"/>
      <c r="E114" s="1" t="s">
        <v>117</v>
      </c>
      <c r="F114" s="1"/>
      <c r="G114" s="1"/>
      <c r="H114" s="7">
        <f>ROUND(H101+H104+H109+H113,5)</f>
        <v>3091820.25</v>
      </c>
      <c r="I114" s="3"/>
      <c r="J114" s="7">
        <f>ROUND(J101+J104+J109+J113,5)</f>
        <v>3066821.55</v>
      </c>
      <c r="K114" s="3"/>
      <c r="L114" s="7">
        <f>ROUND(L101+L104+L109+L113,5)</f>
        <v>3067226.55</v>
      </c>
      <c r="M114" s="3"/>
      <c r="N114" s="7">
        <f>ROUND(N101+N104+N109+N113,5)</f>
        <v>3067226.55</v>
      </c>
      <c r="O114" s="3"/>
      <c r="P114" s="7">
        <f>ROUND(P101+P104+P109+P113,5)</f>
        <v>3066885.17</v>
      </c>
      <c r="Q114" s="3"/>
    </row>
    <row r="115" spans="1:17" ht="15.75" thickBot="1" x14ac:dyDescent="0.3">
      <c r="A115" s="1"/>
      <c r="B115" s="1"/>
      <c r="C115" s="1"/>
      <c r="D115" s="1" t="s">
        <v>118</v>
      </c>
      <c r="E115" s="1"/>
      <c r="F115" s="1"/>
      <c r="G115" s="1"/>
      <c r="H115" s="6">
        <f>ROUND(H77+SUM(H98:H100)+H114,5)</f>
        <v>3586484.72</v>
      </c>
      <c r="I115" s="3"/>
      <c r="J115" s="6">
        <f>ROUND(J77+SUM(J98:J100)+J114,5)</f>
        <v>3562273.59</v>
      </c>
      <c r="K115" s="3"/>
      <c r="L115" s="6">
        <f>ROUND(L77+SUM(L98:L100)+L114,5)</f>
        <v>3565011.87</v>
      </c>
      <c r="M115" s="3"/>
      <c r="N115" s="6">
        <f>ROUND(N77+SUM(N98:N100)+N114,5)</f>
        <v>3568337.62</v>
      </c>
      <c r="O115" s="3"/>
      <c r="P115" s="6">
        <f>ROUND(P77+SUM(P98:P100)+P114,5)</f>
        <v>3585283.4</v>
      </c>
      <c r="Q115" s="3"/>
    </row>
    <row r="116" spans="1:17" x14ac:dyDescent="0.25">
      <c r="A116" s="1"/>
      <c r="B116" s="1"/>
      <c r="C116" s="1" t="s">
        <v>119</v>
      </c>
      <c r="D116" s="1"/>
      <c r="E116" s="1"/>
      <c r="F116" s="1"/>
      <c r="G116" s="1"/>
      <c r="H116" s="2">
        <f>ROUND(H73+H76+H115,5)</f>
        <v>3735053</v>
      </c>
      <c r="I116" s="3"/>
      <c r="J116" s="2">
        <f>ROUND(J73+J76+J115,5)</f>
        <v>3663907.58</v>
      </c>
      <c r="K116" s="3"/>
      <c r="L116" s="2">
        <f>ROUND(L73+L76+L115,5)</f>
        <v>3613257.85</v>
      </c>
      <c r="M116" s="3"/>
      <c r="N116" s="2">
        <f>ROUND(N73+N76+N115,5)</f>
        <v>3617599.65</v>
      </c>
      <c r="O116" s="3"/>
      <c r="P116" s="2">
        <f>ROUND(P73+P76+P115,5)</f>
        <v>3669954.57</v>
      </c>
      <c r="Q116" s="3"/>
    </row>
    <row r="117" spans="1:17" x14ac:dyDescent="0.25">
      <c r="A117" s="1"/>
      <c r="B117" s="1"/>
      <c r="C117" s="1" t="s">
        <v>120</v>
      </c>
      <c r="D117" s="1"/>
      <c r="E117" s="1"/>
      <c r="F117" s="1"/>
      <c r="G117" s="1"/>
      <c r="H117" s="2"/>
      <c r="I117" s="3"/>
      <c r="J117" s="2"/>
      <c r="K117" s="3"/>
      <c r="L117" s="2"/>
      <c r="M117" s="3"/>
      <c r="N117" s="2"/>
      <c r="O117" s="3"/>
      <c r="P117" s="2"/>
      <c r="Q117" s="3"/>
    </row>
    <row r="118" spans="1:17" x14ac:dyDescent="0.25">
      <c r="A118" s="1"/>
      <c r="B118" s="1"/>
      <c r="C118" s="1"/>
      <c r="D118" s="1" t="s">
        <v>121</v>
      </c>
      <c r="E118" s="1"/>
      <c r="F118" s="1"/>
      <c r="G118" s="1"/>
      <c r="H118" s="2">
        <v>-217114</v>
      </c>
      <c r="I118" s="3"/>
      <c r="J118" s="2">
        <v>-217114</v>
      </c>
      <c r="K118" s="3"/>
      <c r="L118" s="2">
        <v>-217114</v>
      </c>
      <c r="M118" s="3"/>
      <c r="N118" s="2">
        <v>-217114</v>
      </c>
      <c r="O118" s="3"/>
      <c r="P118" s="2">
        <v>-217114</v>
      </c>
      <c r="Q118" s="3"/>
    </row>
    <row r="119" spans="1:17" x14ac:dyDescent="0.25">
      <c r="A119" s="1"/>
      <c r="B119" s="1"/>
      <c r="C119" s="1"/>
      <c r="D119" s="1" t="s">
        <v>122</v>
      </c>
      <c r="E119" s="1"/>
      <c r="F119" s="1"/>
      <c r="G119" s="1"/>
      <c r="H119" s="2">
        <v>-12435</v>
      </c>
      <c r="I119" s="3"/>
      <c r="J119" s="2">
        <v>-12435</v>
      </c>
      <c r="K119" s="3"/>
      <c r="L119" s="2">
        <v>-12435</v>
      </c>
      <c r="M119" s="3"/>
      <c r="N119" s="2">
        <v>-12435</v>
      </c>
      <c r="O119" s="3"/>
      <c r="P119" s="2">
        <v>-12435</v>
      </c>
      <c r="Q119" s="3"/>
    </row>
    <row r="120" spans="1:17" x14ac:dyDescent="0.25">
      <c r="A120" s="1"/>
      <c r="B120" s="1"/>
      <c r="C120" s="1"/>
      <c r="D120" s="1" t="s">
        <v>123</v>
      </c>
      <c r="E120" s="1"/>
      <c r="F120" s="1"/>
      <c r="G120" s="1"/>
      <c r="H120" s="2">
        <v>-60940</v>
      </c>
      <c r="I120" s="3"/>
      <c r="J120" s="2">
        <v>-60940</v>
      </c>
      <c r="K120" s="3"/>
      <c r="L120" s="2">
        <v>-60940</v>
      </c>
      <c r="M120" s="3"/>
      <c r="N120" s="2">
        <v>-60940</v>
      </c>
      <c r="O120" s="3"/>
      <c r="P120" s="2">
        <v>-60940</v>
      </c>
      <c r="Q120" s="3"/>
    </row>
    <row r="121" spans="1:17" ht="15.75" thickBot="1" x14ac:dyDescent="0.3">
      <c r="A121" s="1"/>
      <c r="B121" s="1"/>
      <c r="C121" s="1"/>
      <c r="D121" s="1" t="s">
        <v>124</v>
      </c>
      <c r="E121" s="1"/>
      <c r="F121" s="1"/>
      <c r="G121" s="1"/>
      <c r="H121" s="5">
        <v>290489</v>
      </c>
      <c r="I121" s="3"/>
      <c r="J121" s="5">
        <v>290489</v>
      </c>
      <c r="K121" s="3"/>
      <c r="L121" s="5">
        <v>290489</v>
      </c>
      <c r="M121" s="3"/>
      <c r="N121" s="5">
        <v>290489</v>
      </c>
      <c r="O121" s="3"/>
      <c r="P121" s="5">
        <v>290489</v>
      </c>
      <c r="Q121" s="3"/>
    </row>
    <row r="122" spans="1:17" ht="15.75" thickBot="1" x14ac:dyDescent="0.3">
      <c r="A122" s="1"/>
      <c r="B122" s="1"/>
      <c r="C122" s="1" t="s">
        <v>125</v>
      </c>
      <c r="D122" s="1"/>
      <c r="E122" s="1"/>
      <c r="F122" s="1"/>
      <c r="G122" s="1"/>
      <c r="H122" s="6">
        <f>ROUND(SUM(H117:H121),5)</f>
        <v>0</v>
      </c>
      <c r="I122" s="3"/>
      <c r="J122" s="6">
        <f>ROUND(SUM(J117:J121),5)</f>
        <v>0</v>
      </c>
      <c r="K122" s="3"/>
      <c r="L122" s="6">
        <f>ROUND(SUM(L117:L121),5)</f>
        <v>0</v>
      </c>
      <c r="M122" s="3"/>
      <c r="N122" s="6">
        <f>ROUND(SUM(N117:N121),5)</f>
        <v>0</v>
      </c>
      <c r="O122" s="3"/>
      <c r="P122" s="6">
        <f>ROUND(SUM(P117:P121),5)</f>
        <v>0</v>
      </c>
      <c r="Q122" s="3"/>
    </row>
    <row r="123" spans="1:17" x14ac:dyDescent="0.25">
      <c r="A123" s="1"/>
      <c r="B123" s="1" t="s">
        <v>126</v>
      </c>
      <c r="C123" s="1"/>
      <c r="D123" s="1"/>
      <c r="E123" s="1"/>
      <c r="F123" s="1"/>
      <c r="G123" s="1"/>
      <c r="H123" s="2">
        <f>ROUND(H72+H116+H122,5)</f>
        <v>3735053</v>
      </c>
      <c r="I123" s="3"/>
      <c r="J123" s="2">
        <f>ROUND(J72+J116+J122,5)</f>
        <v>3663907.58</v>
      </c>
      <c r="K123" s="3"/>
      <c r="L123" s="2">
        <f>ROUND(L72+L116+L122,5)</f>
        <v>3613257.85</v>
      </c>
      <c r="M123" s="3"/>
      <c r="N123" s="2">
        <f>ROUND(N72+N116+N122,5)</f>
        <v>3617599.65</v>
      </c>
      <c r="O123" s="3"/>
      <c r="P123" s="2">
        <f>ROUND(P72+P116+P122,5)</f>
        <v>3669954.57</v>
      </c>
      <c r="Q123" s="3"/>
    </row>
    <row r="124" spans="1:17" x14ac:dyDescent="0.25">
      <c r="A124" s="1"/>
      <c r="B124" s="1" t="s">
        <v>127</v>
      </c>
      <c r="C124" s="1"/>
      <c r="D124" s="1"/>
      <c r="E124" s="1"/>
      <c r="F124" s="1"/>
      <c r="G124" s="1"/>
      <c r="H124" s="2"/>
      <c r="I124" s="3"/>
      <c r="J124" s="2"/>
      <c r="K124" s="3"/>
      <c r="L124" s="2"/>
      <c r="M124" s="3"/>
      <c r="N124" s="2"/>
      <c r="O124" s="3"/>
      <c r="P124" s="2"/>
      <c r="Q124" s="3"/>
    </row>
    <row r="125" spans="1:17" x14ac:dyDescent="0.25">
      <c r="A125" s="1"/>
      <c r="B125" s="1"/>
      <c r="C125" s="1" t="s">
        <v>128</v>
      </c>
      <c r="D125" s="1"/>
      <c r="E125" s="1"/>
      <c r="F125" s="1"/>
      <c r="G125" s="1"/>
      <c r="H125" s="2"/>
      <c r="I125" s="3"/>
      <c r="J125" s="2"/>
      <c r="K125" s="3"/>
      <c r="L125" s="2"/>
      <c r="M125" s="3"/>
      <c r="N125" s="2"/>
      <c r="O125" s="3"/>
      <c r="P125" s="2"/>
      <c r="Q125" s="3"/>
    </row>
    <row r="126" spans="1:17" x14ac:dyDescent="0.25">
      <c r="A126" s="1"/>
      <c r="B126" s="1"/>
      <c r="C126" s="1"/>
      <c r="D126" s="1" t="s">
        <v>129</v>
      </c>
      <c r="E126" s="1"/>
      <c r="F126" s="1"/>
      <c r="G126" s="1"/>
      <c r="H126" s="2">
        <v>59195.11</v>
      </c>
      <c r="I126" s="3"/>
      <c r="J126" s="2">
        <v>59195.11</v>
      </c>
      <c r="K126" s="3"/>
      <c r="L126" s="2">
        <v>59195.11</v>
      </c>
      <c r="M126" s="3"/>
      <c r="N126" s="2">
        <v>59195.11</v>
      </c>
      <c r="O126" s="3"/>
      <c r="P126" s="2">
        <v>59195.11</v>
      </c>
      <c r="Q126" s="3"/>
    </row>
    <row r="127" spans="1:17" ht="15.75" thickBot="1" x14ac:dyDescent="0.3">
      <c r="A127" s="1"/>
      <c r="B127" s="1"/>
      <c r="C127" s="1"/>
      <c r="D127" s="1" t="s">
        <v>130</v>
      </c>
      <c r="E127" s="1"/>
      <c r="F127" s="1"/>
      <c r="G127" s="1"/>
      <c r="H127" s="4">
        <v>1954259.96</v>
      </c>
      <c r="I127" s="3"/>
      <c r="J127" s="4">
        <v>1954259.96</v>
      </c>
      <c r="K127" s="3"/>
      <c r="L127" s="4">
        <v>1954259.96</v>
      </c>
      <c r="M127" s="3"/>
      <c r="N127" s="4">
        <v>1954259.96</v>
      </c>
      <c r="O127" s="3"/>
      <c r="P127" s="4">
        <v>1954259.96</v>
      </c>
      <c r="Q127" s="3"/>
    </row>
    <row r="128" spans="1:17" x14ac:dyDescent="0.25">
      <c r="A128" s="1"/>
      <c r="B128" s="1"/>
      <c r="C128" s="1" t="s">
        <v>131</v>
      </c>
      <c r="D128" s="1"/>
      <c r="E128" s="1"/>
      <c r="F128" s="1"/>
      <c r="G128" s="1"/>
      <c r="H128" s="2">
        <f>ROUND(SUM(H125:H127),5)</f>
        <v>2013455.07</v>
      </c>
      <c r="I128" s="3"/>
      <c r="J128" s="2">
        <f>ROUND(SUM(J125:J127),5)</f>
        <v>2013455.07</v>
      </c>
      <c r="K128" s="3"/>
      <c r="L128" s="2">
        <f>ROUND(SUM(L125:L127),5)</f>
        <v>2013455.07</v>
      </c>
      <c r="M128" s="3"/>
      <c r="N128" s="2">
        <f>ROUND(SUM(N125:N127),5)</f>
        <v>2013455.07</v>
      </c>
      <c r="O128" s="3"/>
      <c r="P128" s="2">
        <f>ROUND(SUM(P125:P127),5)</f>
        <v>2013455.07</v>
      </c>
      <c r="Q128" s="3"/>
    </row>
    <row r="129" spans="1:17" x14ac:dyDescent="0.25">
      <c r="A129" s="1"/>
      <c r="B129" s="1"/>
      <c r="C129" s="1" t="s">
        <v>132</v>
      </c>
      <c r="D129" s="1"/>
      <c r="E129" s="1"/>
      <c r="F129" s="1"/>
      <c r="G129" s="1"/>
      <c r="H129" s="2">
        <v>119974.01</v>
      </c>
      <c r="I129" s="3"/>
      <c r="J129" s="2">
        <v>119974.01</v>
      </c>
      <c r="K129" s="3"/>
      <c r="L129" s="2">
        <v>119974.01</v>
      </c>
      <c r="M129" s="3"/>
      <c r="N129" s="2">
        <v>119974.01</v>
      </c>
      <c r="O129" s="3"/>
      <c r="P129" s="2">
        <v>119974.01</v>
      </c>
      <c r="Q129" s="3"/>
    </row>
    <row r="130" spans="1:17" x14ac:dyDescent="0.25">
      <c r="A130" s="1"/>
      <c r="B130" s="1"/>
      <c r="C130" s="1" t="s">
        <v>133</v>
      </c>
      <c r="D130" s="1"/>
      <c r="E130" s="1"/>
      <c r="F130" s="1"/>
      <c r="G130" s="1"/>
      <c r="H130" s="2"/>
      <c r="I130" s="3"/>
      <c r="J130" s="2"/>
      <c r="K130" s="3"/>
      <c r="L130" s="2"/>
      <c r="M130" s="3"/>
      <c r="N130" s="2"/>
      <c r="O130" s="3"/>
      <c r="P130" s="2"/>
      <c r="Q130" s="3"/>
    </row>
    <row r="131" spans="1:17" x14ac:dyDescent="0.25">
      <c r="A131" s="1"/>
      <c r="B131" s="1"/>
      <c r="C131" s="1"/>
      <c r="D131" s="1" t="s">
        <v>134</v>
      </c>
      <c r="E131" s="1"/>
      <c r="F131" s="1"/>
      <c r="G131" s="1"/>
      <c r="H131" s="2">
        <v>700178.74</v>
      </c>
      <c r="I131" s="3"/>
      <c r="J131" s="2">
        <v>733153.07</v>
      </c>
      <c r="K131" s="3"/>
      <c r="L131" s="2">
        <v>742144.12</v>
      </c>
      <c r="M131" s="3"/>
      <c r="N131" s="2">
        <v>766216.15</v>
      </c>
      <c r="O131" s="3"/>
      <c r="P131" s="2">
        <v>775207.2</v>
      </c>
      <c r="Q131" s="3"/>
    </row>
    <row r="132" spans="1:17" x14ac:dyDescent="0.25">
      <c r="A132" s="1"/>
      <c r="B132" s="1"/>
      <c r="C132" s="1"/>
      <c r="D132" s="1" t="s">
        <v>135</v>
      </c>
      <c r="E132" s="1"/>
      <c r="F132" s="1"/>
      <c r="G132" s="1"/>
      <c r="H132" s="2">
        <v>257641.65</v>
      </c>
      <c r="I132" s="3"/>
      <c r="J132" s="2">
        <v>236737.41</v>
      </c>
      <c r="K132" s="3"/>
      <c r="L132" s="2">
        <v>223392.91</v>
      </c>
      <c r="M132" s="3"/>
      <c r="N132" s="2">
        <v>223392.91</v>
      </c>
      <c r="O132" s="3"/>
      <c r="P132" s="2">
        <v>223392.91</v>
      </c>
      <c r="Q132" s="3"/>
    </row>
    <row r="133" spans="1:17" x14ac:dyDescent="0.25">
      <c r="A133" s="1"/>
      <c r="B133" s="1"/>
      <c r="C133" s="1"/>
      <c r="D133" s="1" t="s">
        <v>136</v>
      </c>
      <c r="E133" s="1"/>
      <c r="F133" s="1"/>
      <c r="G133" s="1"/>
      <c r="H133" s="2">
        <v>50038.92</v>
      </c>
      <c r="I133" s="3"/>
      <c r="J133" s="2">
        <v>50038.92</v>
      </c>
      <c r="K133" s="3"/>
      <c r="L133" s="2">
        <v>50038.92</v>
      </c>
      <c r="M133" s="3"/>
      <c r="N133" s="2">
        <v>50038.92</v>
      </c>
      <c r="O133" s="3"/>
      <c r="P133" s="2">
        <v>50038.92</v>
      </c>
      <c r="Q133" s="3"/>
    </row>
    <row r="134" spans="1:17" x14ac:dyDescent="0.25">
      <c r="A134" s="1"/>
      <c r="B134" s="1"/>
      <c r="C134" s="1"/>
      <c r="D134" s="1" t="s">
        <v>137</v>
      </c>
      <c r="E134" s="1"/>
      <c r="F134" s="1"/>
      <c r="G134" s="1"/>
      <c r="H134" s="2">
        <v>214752.09</v>
      </c>
      <c r="I134" s="3"/>
      <c r="J134" s="2">
        <v>201429.17</v>
      </c>
      <c r="K134" s="3"/>
      <c r="L134" s="2">
        <v>173053.12</v>
      </c>
      <c r="M134" s="3"/>
      <c r="N134" s="2">
        <v>158555.07</v>
      </c>
      <c r="O134" s="3"/>
      <c r="P134" s="2">
        <v>158555.07</v>
      </c>
      <c r="Q134" s="3"/>
    </row>
    <row r="135" spans="1:17" x14ac:dyDescent="0.25">
      <c r="A135" s="1"/>
      <c r="B135" s="1"/>
      <c r="C135" s="1"/>
      <c r="D135" s="1" t="s">
        <v>138</v>
      </c>
      <c r="E135" s="1"/>
      <c r="F135" s="1"/>
      <c r="G135" s="1"/>
      <c r="H135" s="2">
        <v>2182866.38</v>
      </c>
      <c r="I135" s="3"/>
      <c r="J135" s="2">
        <v>2184186.81</v>
      </c>
      <c r="K135" s="3"/>
      <c r="L135" s="2">
        <v>2198022.2400000002</v>
      </c>
      <c r="M135" s="3"/>
      <c r="N135" s="2">
        <v>2221976.1</v>
      </c>
      <c r="O135" s="3"/>
      <c r="P135" s="2">
        <v>2276021.9</v>
      </c>
      <c r="Q135" s="3"/>
    </row>
    <row r="136" spans="1:17" ht="15.75" thickBot="1" x14ac:dyDescent="0.3">
      <c r="A136" s="1"/>
      <c r="B136" s="1"/>
      <c r="C136" s="1"/>
      <c r="D136" s="1" t="s">
        <v>139</v>
      </c>
      <c r="E136" s="1"/>
      <c r="F136" s="1"/>
      <c r="G136" s="1"/>
      <c r="H136" s="4">
        <v>2308622.27</v>
      </c>
      <c r="I136" s="3"/>
      <c r="J136" s="4">
        <v>2312229.3199999998</v>
      </c>
      <c r="K136" s="3"/>
      <c r="L136" s="4">
        <v>2314419.3199999998</v>
      </c>
      <c r="M136" s="3"/>
      <c r="N136" s="4">
        <v>2316743.2000000002</v>
      </c>
      <c r="O136" s="3"/>
      <c r="P136" s="4">
        <v>2318933.2000000002</v>
      </c>
      <c r="Q136" s="3"/>
    </row>
    <row r="137" spans="1:17" x14ac:dyDescent="0.25">
      <c r="A137" s="1"/>
      <c r="B137" s="1"/>
      <c r="C137" s="1" t="s">
        <v>140</v>
      </c>
      <c r="D137" s="1"/>
      <c r="E137" s="1"/>
      <c r="F137" s="1"/>
      <c r="G137" s="1"/>
      <c r="H137" s="2">
        <f>ROUND(SUM(H130:H136),5)</f>
        <v>5714100.0499999998</v>
      </c>
      <c r="I137" s="3"/>
      <c r="J137" s="2">
        <f>ROUND(SUM(J130:J136),5)</f>
        <v>5717774.7000000002</v>
      </c>
      <c r="K137" s="3"/>
      <c r="L137" s="2">
        <f>ROUND(SUM(L130:L136),5)</f>
        <v>5701070.6299999999</v>
      </c>
      <c r="M137" s="3"/>
      <c r="N137" s="2">
        <f>ROUND(SUM(N130:N136),5)</f>
        <v>5736922.3499999996</v>
      </c>
      <c r="O137" s="3"/>
      <c r="P137" s="2">
        <f>ROUND(SUM(P130:P136),5)</f>
        <v>5802149.2000000002</v>
      </c>
      <c r="Q137" s="3"/>
    </row>
    <row r="138" spans="1:17" x14ac:dyDescent="0.25">
      <c r="A138" s="1"/>
      <c r="B138" s="1"/>
      <c r="C138" s="1" t="s">
        <v>141</v>
      </c>
      <c r="D138" s="1"/>
      <c r="E138" s="1"/>
      <c r="F138" s="1"/>
      <c r="G138" s="1"/>
      <c r="H138" s="2">
        <v>800235.4</v>
      </c>
      <c r="I138" s="3"/>
      <c r="J138" s="2">
        <v>796560.75</v>
      </c>
      <c r="K138" s="3"/>
      <c r="L138" s="2">
        <v>813264.82</v>
      </c>
      <c r="M138" s="3"/>
      <c r="N138" s="2">
        <v>777413.1</v>
      </c>
      <c r="O138" s="3"/>
      <c r="P138" s="2">
        <v>712186.25</v>
      </c>
      <c r="Q138" s="3"/>
    </row>
    <row r="139" spans="1:17" ht="15.75" thickBot="1" x14ac:dyDescent="0.3">
      <c r="A139" s="1"/>
      <c r="B139" s="1"/>
      <c r="C139" s="1" t="s">
        <v>142</v>
      </c>
      <c r="D139" s="1"/>
      <c r="E139" s="1"/>
      <c r="F139" s="1"/>
      <c r="G139" s="1"/>
      <c r="H139" s="5">
        <v>-107359.67</v>
      </c>
      <c r="I139" s="3"/>
      <c r="J139" s="5">
        <v>211845.74</v>
      </c>
      <c r="K139" s="3"/>
      <c r="L139" s="5">
        <v>25952.71</v>
      </c>
      <c r="M139" s="3"/>
      <c r="N139" s="5">
        <v>26474.5</v>
      </c>
      <c r="O139" s="3"/>
      <c r="P139" s="5">
        <v>112780.47</v>
      </c>
      <c r="Q139" s="3"/>
    </row>
    <row r="140" spans="1:17" ht="15.75" thickBot="1" x14ac:dyDescent="0.3">
      <c r="A140" s="1"/>
      <c r="B140" s="1" t="s">
        <v>143</v>
      </c>
      <c r="C140" s="1"/>
      <c r="D140" s="1"/>
      <c r="E140" s="1"/>
      <c r="F140" s="1"/>
      <c r="G140" s="1"/>
      <c r="H140" s="7">
        <f>ROUND(H124+SUM(H128:H129)+SUM(H137:H139),5)</f>
        <v>8540404.8599999994</v>
      </c>
      <c r="I140" s="3"/>
      <c r="J140" s="7">
        <f>ROUND(J124+SUM(J128:J129)+SUM(J137:J139),5)</f>
        <v>8859610.2699999996</v>
      </c>
      <c r="K140" s="3"/>
      <c r="L140" s="7">
        <f>ROUND(L124+SUM(L128:L129)+SUM(L137:L139),5)</f>
        <v>8673717.2400000002</v>
      </c>
      <c r="M140" s="3"/>
      <c r="N140" s="7">
        <f>ROUND(N124+SUM(N128:N129)+SUM(N137:N139),5)</f>
        <v>8674239.0299999993</v>
      </c>
      <c r="O140" s="3"/>
      <c r="P140" s="7">
        <f>ROUND(P124+SUM(P128:P129)+SUM(P137:P139),5)</f>
        <v>8760545</v>
      </c>
      <c r="Q140" s="3"/>
    </row>
    <row r="141" spans="1:17" s="9" customFormat="1" ht="12" thickBot="1" x14ac:dyDescent="0.25">
      <c r="A141" s="1" t="s">
        <v>144</v>
      </c>
      <c r="B141" s="1"/>
      <c r="C141" s="1"/>
      <c r="D141" s="1"/>
      <c r="E141" s="1"/>
      <c r="F141" s="1"/>
      <c r="G141" s="1"/>
      <c r="H141" s="8">
        <f>ROUND(H71+H123+H140,5)</f>
        <v>12275457.859999999</v>
      </c>
      <c r="I141" s="1"/>
      <c r="J141" s="8">
        <f>ROUND(J71+J123+J140,5)</f>
        <v>12523517.85</v>
      </c>
      <c r="K141" s="1"/>
      <c r="L141" s="8">
        <f>ROUND(L71+L123+L140,5)</f>
        <v>12286975.09</v>
      </c>
      <c r="M141" s="1"/>
      <c r="N141" s="8">
        <f>ROUND(N71+N123+N140,5)</f>
        <v>12291838.68</v>
      </c>
      <c r="O141" s="1"/>
      <c r="P141" s="8">
        <f>ROUND(P71+P123+P140,5)</f>
        <v>12430499.57</v>
      </c>
      <c r="Q141" s="1"/>
    </row>
    <row r="142" spans="1:17" ht="15.75" thickTop="1" x14ac:dyDescent="0.25"/>
  </sheetData>
  <pageMargins left="0.7" right="0.7" top="0.75" bottom="0.75" header="0.1" footer="0.3"/>
  <pageSetup orientation="portrait" r:id="rId1"/>
  <headerFooter>
    <oddHeader>&amp;L&amp;"Arial,Bold"&amp;8 1:21 PM
&amp;"Arial,Bold"&amp;8 09/08/23
&amp;"Arial,Bold"&amp;8 Accrual Basis&amp;C&amp;"Arial,Bold"&amp;12 Town of Dewey Beach
&amp;"Arial,Bold"&amp;14 Balance Sheet
&amp;"Arial,Bold"&amp;10 As of March 31, 2024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Sheena Hall</dc:creator>
  <cp:lastModifiedBy>Sheena Hall</cp:lastModifiedBy>
  <dcterms:created xsi:type="dcterms:W3CDTF">2023-09-08T17:21:25Z</dcterms:created>
  <dcterms:modified xsi:type="dcterms:W3CDTF">2023-09-08T17:24:00Z</dcterms:modified>
</cp:coreProperties>
</file>