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Analysis &amp; Recons/FY 27 Budget Prep/"/>
    </mc:Choice>
  </mc:AlternateContent>
  <xr:revisionPtr revIDLastSave="19" documentId="8_{DD39E3D7-CF74-49C8-9252-515110FD57F7}" xr6:coauthVersionLast="47" xr6:coauthVersionMax="47" xr10:uidLastSave="{23ACB511-674E-46BD-86A6-28042AEF62B9}"/>
  <bookViews>
    <workbookView xWindow="-28920" yWindow="-120" windowWidth="29040" windowHeight="15720" xr2:uid="{B53DD828-99A5-49A7-AE41-9A40B4BB3878}"/>
  </bookViews>
  <sheets>
    <sheet name="Cap Ex Budget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" i="1" l="1"/>
  <c r="J32" i="1" s="1"/>
  <c r="J13" i="1"/>
  <c r="J7" i="1"/>
  <c r="J29" i="1" s="1"/>
  <c r="J34" i="1" l="1"/>
  <c r="J38" i="1" s="1"/>
  <c r="J42" i="1" s="1"/>
  <c r="C10" i="2" l="1"/>
  <c r="E3" i="2"/>
  <c r="E4" i="2" s="1"/>
  <c r="E5" i="2" s="1"/>
  <c r="E6" i="2" s="1"/>
  <c r="E7" i="2" s="1"/>
  <c r="E8" i="2" l="1"/>
  <c r="E9" i="2" s="1"/>
  <c r="E10" i="2" s="1"/>
  <c r="H27" i="1"/>
  <c r="H32" i="1" s="1"/>
  <c r="F27" i="1"/>
  <c r="D27" i="1"/>
  <c r="D32" i="1" s="1"/>
  <c r="H13" i="1"/>
  <c r="F13" i="1"/>
  <c r="D13" i="1"/>
  <c r="H7" i="1"/>
  <c r="H29" i="1" s="1"/>
  <c r="F7" i="1"/>
  <c r="D7" i="1"/>
  <c r="F32" i="1" l="1"/>
  <c r="F29" i="1"/>
  <c r="E11" i="2"/>
  <c r="E12" i="2" s="1"/>
  <c r="D29" i="1"/>
  <c r="D34" i="1" s="1"/>
  <c r="D38" i="1" s="1"/>
  <c r="D42" i="1" s="1"/>
  <c r="F34" i="1"/>
  <c r="F42" i="1" s="1"/>
  <c r="H34" i="1"/>
  <c r="H42" i="1" l="1"/>
  <c r="E13" i="2"/>
  <c r="E14" i="2" s="1"/>
  <c r="E15" i="2" l="1"/>
  <c r="E16" i="2" s="1"/>
  <c r="E17" i="2" s="1"/>
  <c r="E18" i="2" s="1"/>
  <c r="E19" i="2" s="1"/>
  <c r="E20" i="2" s="1"/>
  <c r="E21" i="2" l="1"/>
  <c r="E22" i="2" s="1"/>
  <c r="E23" i="2" s="1"/>
  <c r="E24" i="2" s="1"/>
  <c r="E25" i="2" l="1"/>
  <c r="E26" i="2" s="1"/>
  <c r="E27" i="2" s="1"/>
  <c r="E29" i="2" s="1"/>
  <c r="E30" i="2" s="1"/>
  <c r="E31" i="2" s="1"/>
  <c r="E32" i="2" s="1"/>
  <c r="E33" i="2" s="1"/>
  <c r="E34" i="2" s="1"/>
  <c r="E35" i="2" l="1"/>
  <c r="E36" i="2" s="1"/>
  <c r="E37" i="2" s="1"/>
  <c r="E38" i="2" s="1"/>
  <c r="E39" i="2" s="1"/>
  <c r="E40" i="2" s="1"/>
  <c r="E41" i="2" s="1"/>
</calcChain>
</file>

<file path=xl/sharedStrings.xml><?xml version="1.0" encoding="utf-8"?>
<sst xmlns="http://schemas.openxmlformats.org/spreadsheetml/2006/main" count="65" uniqueCount="56">
  <si>
    <t>Capital Expenditure</t>
  </si>
  <si>
    <t>FY2026</t>
  </si>
  <si>
    <t>FY2027</t>
  </si>
  <si>
    <t>FY2028</t>
  </si>
  <si>
    <t>DBP ATV (4)</t>
  </si>
  <si>
    <t>Vehicles</t>
  </si>
  <si>
    <t>Buildings</t>
  </si>
  <si>
    <t>Emergency Repairs to Town Buildings</t>
  </si>
  <si>
    <t>Streets &amp; Infrastructure</t>
  </si>
  <si>
    <t>Total Vehicles</t>
  </si>
  <si>
    <t>Total Buildings</t>
  </si>
  <si>
    <t>Total Streets &amp; Infrastructure</t>
  </si>
  <si>
    <t>Total Capital Expenditures</t>
  </si>
  <si>
    <t>04.01.23</t>
  </si>
  <si>
    <t>Date</t>
  </si>
  <si>
    <t>Cost</t>
  </si>
  <si>
    <t>Balance</t>
  </si>
  <si>
    <t>04.24.23</t>
  </si>
  <si>
    <t>04.18.23</t>
  </si>
  <si>
    <t>04.01.24</t>
  </si>
  <si>
    <t>Grant Funding</t>
  </si>
  <si>
    <t>04.01.25</t>
  </si>
  <si>
    <t>FY24</t>
  </si>
  <si>
    <t>FY25</t>
  </si>
  <si>
    <t>FY26</t>
  </si>
  <si>
    <t>08.11.23</t>
  </si>
  <si>
    <t>06.15.23</t>
  </si>
  <si>
    <t>05.08.23</t>
  </si>
  <si>
    <t>06.05.23</t>
  </si>
  <si>
    <t>04.20.23</t>
  </si>
  <si>
    <t>05.30.23</t>
  </si>
  <si>
    <t>06.27.23</t>
  </si>
  <si>
    <t>09.22.23</t>
  </si>
  <si>
    <t>12.31.23</t>
  </si>
  <si>
    <t>Police Department Replacement Vehicles</t>
  </si>
  <si>
    <t>01.31.24</t>
  </si>
  <si>
    <t>08.01.24</t>
  </si>
  <si>
    <t>09.01.24</t>
  </si>
  <si>
    <t>05.01.24</t>
  </si>
  <si>
    <t>Offset</t>
  </si>
  <si>
    <t>04.01.26</t>
  </si>
  <si>
    <t>FY27</t>
  </si>
  <si>
    <t>Funding Already Available</t>
  </si>
  <si>
    <t>Needed</t>
  </si>
  <si>
    <t>Current Cap Improvements Balance</t>
  </si>
  <si>
    <t>Funding Needed</t>
  </si>
  <si>
    <t>Street Projects - Reed Street</t>
  </si>
  <si>
    <t>Street Projects - Van Dyke Bayside Storm Water Study</t>
  </si>
  <si>
    <t>Street Projects - Dickinson Ave Bayside</t>
  </si>
  <si>
    <t>Street Projects - Living Shore Line Project - CIB</t>
  </si>
  <si>
    <t>LSS Improvements</t>
  </si>
  <si>
    <t>Street Dune Entrance Projects</t>
  </si>
  <si>
    <t>Funding Available - County Vehicle Grant - PD</t>
  </si>
  <si>
    <t>Needed from Town</t>
  </si>
  <si>
    <t>Street Projects - Read Street Bayside - Army Corp Match</t>
  </si>
  <si>
    <t>FY2029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</si>
</sst>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0" fontId="0" fillId="0" borderId="1" xfId="0" applyBorder="1"/>
    <xf numFmtId="0" fontId="2" fillId="0" borderId="0" xfId="0" applyFont="1"/>
    <xf numFmtId="43" fontId="0" fillId="0" borderId="0" xfId="2" applyFont="1"/>
    <xf numFmtId="43" fontId="0" fillId="0" borderId="0" xfId="0" applyNumberFormat="1"/>
    <xf numFmtId="43" fontId="0" fillId="0" borderId="1" xfId="2" applyFont="1" applyBorder="1"/>
    <xf numFmtId="0" fontId="0" fillId="2" borderId="0" xfId="0" applyFill="1"/>
    <xf numFmtId="43" fontId="0" fillId="2" borderId="0" xfId="2" applyFont="1" applyFill="1"/>
    <xf numFmtId="43" fontId="0" fillId="2" borderId="0" xfId="0" applyNumberFormat="1" applyFill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wrapText="1"/>
    </xf>
    <xf numFmtId="39" fontId="3" fillId="0" borderId="0" xfId="0" applyNumberFormat="1" applyFont="1" applyAlignment="1">
      <alignment horizontal="right" vertical="top" shrinkToFit="1"/>
    </xf>
    <xf numFmtId="0" fontId="0" fillId="0" borderId="0" xfId="0" applyAlignment="1">
      <alignment vertical="center"/>
    </xf>
    <xf numFmtId="43" fontId="3" fillId="0" borderId="0" xfId="2" applyFont="1" applyAlignment="1">
      <alignment horizontal="right" wrapText="1"/>
    </xf>
    <xf numFmtId="164" fontId="0" fillId="0" borderId="0" xfId="1" applyNumberFormat="1" applyFont="1"/>
    <xf numFmtId="164" fontId="2" fillId="0" borderId="0" xfId="1" applyNumberFormat="1" applyFont="1"/>
    <xf numFmtId="0" fontId="0" fillId="0" borderId="0" xfId="0" applyAlignment="1">
      <alignment wrapText="1"/>
    </xf>
    <xf numFmtId="43" fontId="2" fillId="0" borderId="0" xfId="2" applyFont="1"/>
    <xf numFmtId="43" fontId="0" fillId="0" borderId="0" xfId="2" applyFont="1" applyFill="1"/>
    <xf numFmtId="44" fontId="0" fillId="0" borderId="0" xfId="1" applyFont="1" applyAlignment="1">
      <alignment vertical="center" wrapText="1"/>
    </xf>
    <xf numFmtId="44" fontId="0" fillId="0" borderId="0" xfId="1" applyFont="1" applyAlignment="1">
      <alignment vertical="center"/>
    </xf>
    <xf numFmtId="165" fontId="0" fillId="0" borderId="0" xfId="2" applyNumberFormat="1" applyFont="1"/>
    <xf numFmtId="165" fontId="0" fillId="0" borderId="0" xfId="2" applyNumberFormat="1" applyFont="1" applyAlignment="1">
      <alignment vertical="center" wrapText="1"/>
    </xf>
    <xf numFmtId="165" fontId="0" fillId="0" borderId="0" xfId="2" applyNumberFormat="1" applyFont="1" applyAlignment="1">
      <alignment vertic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">
    <cellStyle name="Comma" xfId="2" builtinId="3"/>
    <cellStyle name="Comma 2" xfId="3" xr:uid="{5F1A06FF-70B7-4DA6-96E6-3014BFCFBA78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35DA0-5B6B-4623-BEA3-9E99E0E255AF}">
  <sheetPr>
    <pageSetUpPr fitToPage="1"/>
  </sheetPr>
  <dimension ref="A1:W42"/>
  <sheetViews>
    <sheetView tabSelected="1" workbookViewId="0">
      <selection activeCell="H41" sqref="H41"/>
    </sheetView>
  </sheetViews>
  <sheetFormatPr defaultRowHeight="15" x14ac:dyDescent="0.25"/>
  <cols>
    <col min="1" max="1" width="52.5703125" bestFit="1" customWidth="1"/>
    <col min="2" max="2" width="2.7109375" customWidth="1"/>
    <col min="3" max="3" width="2.7109375" style="1" customWidth="1"/>
    <col min="4" max="4" width="15" style="1" hidden="1" customWidth="1"/>
    <col min="5" max="5" width="2.7109375" style="1" customWidth="1"/>
    <col min="6" max="6" width="15" style="1" bestFit="1" customWidth="1"/>
    <col min="7" max="7" width="2.7109375" style="1" customWidth="1"/>
    <col min="8" max="8" width="12.28515625" style="1" bestFit="1" customWidth="1"/>
    <col min="9" max="9" width="2.7109375" style="1" customWidth="1"/>
    <col min="10" max="10" width="15" style="1" bestFit="1" customWidth="1"/>
    <col min="11" max="12" width="2.7109375" style="1" customWidth="1"/>
    <col min="21" max="21" width="11.5703125" style="4" bestFit="1" customWidth="1"/>
  </cols>
  <sheetData>
    <row r="1" spans="1:23" x14ac:dyDescent="0.25">
      <c r="A1" s="2" t="s">
        <v>0</v>
      </c>
      <c r="B1" s="2"/>
      <c r="C1" s="2"/>
      <c r="D1" s="27" t="s">
        <v>1</v>
      </c>
      <c r="E1" s="27"/>
      <c r="F1" s="27" t="s">
        <v>2</v>
      </c>
      <c r="G1" s="27"/>
      <c r="H1" s="27" t="s">
        <v>3</v>
      </c>
      <c r="I1" s="2"/>
      <c r="J1" s="27" t="s">
        <v>55</v>
      </c>
      <c r="K1" s="27"/>
      <c r="L1" s="2"/>
    </row>
    <row r="2" spans="1:23" x14ac:dyDescent="0.25">
      <c r="C2"/>
      <c r="D2"/>
      <c r="E2"/>
      <c r="F2"/>
      <c r="G2"/>
      <c r="H2"/>
      <c r="I2"/>
      <c r="J2"/>
      <c r="K2"/>
      <c r="L2"/>
    </row>
    <row r="3" spans="1:23" x14ac:dyDescent="0.25">
      <c r="A3" s="3" t="s">
        <v>5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23" x14ac:dyDescent="0.25">
      <c r="A4" t="s">
        <v>34</v>
      </c>
      <c r="C4" s="17"/>
      <c r="D4" s="17">
        <v>130000</v>
      </c>
      <c r="E4" s="17"/>
      <c r="F4" s="17">
        <v>190000</v>
      </c>
      <c r="G4" s="17"/>
      <c r="H4" s="17">
        <v>95000</v>
      </c>
      <c r="I4" s="17"/>
      <c r="J4" s="17">
        <v>190000</v>
      </c>
      <c r="K4" s="17"/>
      <c r="L4" s="17"/>
    </row>
    <row r="5" spans="1:23" x14ac:dyDescent="0.25">
      <c r="A5" t="s">
        <v>4</v>
      </c>
      <c r="C5" s="17"/>
      <c r="D5" s="17">
        <v>15000</v>
      </c>
      <c r="E5" s="17"/>
      <c r="F5" s="17"/>
      <c r="G5" s="17"/>
      <c r="H5" s="17">
        <v>15000</v>
      </c>
      <c r="I5" s="17"/>
      <c r="J5" s="17"/>
      <c r="K5" s="17"/>
      <c r="L5" s="17"/>
    </row>
    <row r="6" spans="1:23" x14ac:dyDescent="0.25"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23" s="3" customFormat="1" x14ac:dyDescent="0.25">
      <c r="A7" s="3" t="s">
        <v>9</v>
      </c>
      <c r="C7" s="18"/>
      <c r="D7" s="18">
        <f>SUM(D4:D6)</f>
        <v>145000</v>
      </c>
      <c r="E7" s="18"/>
      <c r="F7" s="18">
        <f>SUM(F4:F6)</f>
        <v>190000</v>
      </c>
      <c r="G7" s="18"/>
      <c r="H7" s="18">
        <f>SUM(H4:H6)</f>
        <v>110000</v>
      </c>
      <c r="I7" s="18"/>
      <c r="J7" s="18">
        <f>SUM(J4:J6)</f>
        <v>190000</v>
      </c>
      <c r="K7" s="18"/>
      <c r="L7" s="18"/>
      <c r="U7" s="20"/>
      <c r="W7"/>
    </row>
    <row r="8" spans="1:23" x14ac:dyDescent="0.25"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23" x14ac:dyDescent="0.25">
      <c r="A9" s="3" t="s">
        <v>6</v>
      </c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23" x14ac:dyDescent="0.25">
      <c r="A10" t="s">
        <v>7</v>
      </c>
      <c r="C10" s="17"/>
      <c r="D10" s="17">
        <v>25000</v>
      </c>
      <c r="E10" s="17"/>
      <c r="F10" s="17">
        <v>10000</v>
      </c>
      <c r="G10" s="17"/>
      <c r="H10" s="17">
        <v>5000</v>
      </c>
      <c r="I10" s="17"/>
      <c r="J10" s="17">
        <v>25000</v>
      </c>
      <c r="K10" s="17"/>
      <c r="L10" s="17"/>
    </row>
    <row r="11" spans="1:23" x14ac:dyDescent="0.25">
      <c r="A11" t="s">
        <v>50</v>
      </c>
      <c r="C11" s="17"/>
      <c r="D11" s="17"/>
      <c r="E11" s="17"/>
      <c r="F11" s="17"/>
      <c r="G11" s="17"/>
      <c r="H11" s="17">
        <v>75000</v>
      </c>
      <c r="I11" s="17"/>
      <c r="J11" s="17"/>
      <c r="K11" s="17"/>
      <c r="L11" s="17"/>
    </row>
    <row r="12" spans="1:23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23" s="3" customFormat="1" x14ac:dyDescent="0.25">
      <c r="A13" s="3" t="s">
        <v>10</v>
      </c>
      <c r="C13" s="18"/>
      <c r="D13" s="18">
        <f>SUM(D10:D12)</f>
        <v>25000</v>
      </c>
      <c r="E13" s="18"/>
      <c r="F13" s="18">
        <f>SUM(F10:F12)</f>
        <v>10000</v>
      </c>
      <c r="G13" s="18"/>
      <c r="H13" s="18">
        <f>SUM(H10:H12)</f>
        <v>80000</v>
      </c>
      <c r="I13" s="18"/>
      <c r="J13" s="18">
        <f>SUM(J10:J12)</f>
        <v>25000</v>
      </c>
      <c r="K13" s="18"/>
      <c r="L13" s="18"/>
      <c r="U13" s="20"/>
    </row>
    <row r="14" spans="1:23" x14ac:dyDescent="0.25"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23" x14ac:dyDescent="0.25">
      <c r="A15" s="3" t="s">
        <v>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23" x14ac:dyDescent="0.25"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21" x14ac:dyDescent="0.25">
      <c r="A17" t="s">
        <v>47</v>
      </c>
      <c r="C17" s="17"/>
      <c r="D17" s="17">
        <v>65000</v>
      </c>
      <c r="E17" s="17"/>
      <c r="F17" s="17"/>
      <c r="G17" s="17"/>
      <c r="H17" s="17">
        <v>150000</v>
      </c>
      <c r="I17" s="17"/>
      <c r="J17" s="17"/>
      <c r="K17" s="17"/>
      <c r="L17" s="17"/>
    </row>
    <row r="18" spans="1:21" x14ac:dyDescent="0.25"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21" x14ac:dyDescent="0.25">
      <c r="C19" s="17"/>
      <c r="D19" s="17"/>
      <c r="E19" s="17"/>
      <c r="F19" s="17"/>
      <c r="G19" s="17"/>
      <c r="H19" s="17"/>
      <c r="I19" s="17"/>
      <c r="J19" s="17"/>
      <c r="K19" s="17"/>
      <c r="L19" s="17"/>
    </row>
    <row r="20" spans="1:21" x14ac:dyDescent="0.25">
      <c r="A20" t="s">
        <v>54</v>
      </c>
      <c r="C20" s="17"/>
      <c r="D20" s="17"/>
      <c r="E20" s="17"/>
      <c r="F20" s="17">
        <v>100000</v>
      </c>
      <c r="G20" s="17"/>
      <c r="H20" s="17">
        <v>100000</v>
      </c>
      <c r="I20" s="17"/>
      <c r="J20" s="17"/>
      <c r="K20" s="17"/>
      <c r="L20" s="17"/>
    </row>
    <row r="21" spans="1:21" x14ac:dyDescent="0.25">
      <c r="A21" t="s">
        <v>48</v>
      </c>
      <c r="C21" s="17"/>
      <c r="D21" s="17"/>
      <c r="E21" s="17"/>
      <c r="F21" s="17">
        <v>50000</v>
      </c>
      <c r="G21" s="17"/>
      <c r="H21" s="17"/>
      <c r="I21" s="17"/>
      <c r="J21" s="17"/>
      <c r="K21" s="17"/>
      <c r="L21" s="17"/>
    </row>
    <row r="22" spans="1:21" x14ac:dyDescent="0.25">
      <c r="A22" t="s">
        <v>49</v>
      </c>
      <c r="C22" s="17"/>
      <c r="D22" s="17"/>
      <c r="E22" s="17"/>
      <c r="F22" s="17">
        <v>75000</v>
      </c>
      <c r="G22" s="17"/>
      <c r="H22" s="17"/>
      <c r="I22" s="17"/>
      <c r="J22" s="17"/>
      <c r="K22" s="17"/>
      <c r="L22" s="17"/>
    </row>
    <row r="23" spans="1:21" x14ac:dyDescent="0.25">
      <c r="A23" t="s">
        <v>51</v>
      </c>
      <c r="C23" s="17"/>
      <c r="D23" s="17">
        <v>5000</v>
      </c>
      <c r="E23" s="17"/>
      <c r="F23" s="17">
        <v>5000</v>
      </c>
      <c r="G23" s="17"/>
      <c r="H23" s="17">
        <v>5000</v>
      </c>
      <c r="I23" s="17"/>
      <c r="J23" s="17">
        <v>5000</v>
      </c>
      <c r="K23" s="17"/>
      <c r="L23" s="17"/>
    </row>
    <row r="24" spans="1:21" x14ac:dyDescent="0.25"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21" x14ac:dyDescent="0.25"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21" x14ac:dyDescent="0.25"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21" s="3" customFormat="1" x14ac:dyDescent="0.25">
      <c r="A27" s="3" t="s">
        <v>11</v>
      </c>
      <c r="C27" s="18"/>
      <c r="D27" s="18">
        <f>SUM(D16:D26)</f>
        <v>70000</v>
      </c>
      <c r="E27" s="18"/>
      <c r="F27" s="18">
        <f>SUM(F16:F26)</f>
        <v>230000</v>
      </c>
      <c r="G27" s="18"/>
      <c r="H27" s="18">
        <f>SUM(H16:H26)</f>
        <v>255000</v>
      </c>
      <c r="I27" s="18"/>
      <c r="J27" s="18">
        <f>SUM(J16:J26)</f>
        <v>5000</v>
      </c>
      <c r="K27" s="18"/>
      <c r="L27" s="18"/>
      <c r="U27" s="20"/>
    </row>
    <row r="28" spans="1:21" x14ac:dyDescent="0.25"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21" s="3" customFormat="1" x14ac:dyDescent="0.25">
      <c r="A29" s="3" t="s">
        <v>12</v>
      </c>
      <c r="C29" s="18"/>
      <c r="D29" s="18" t="e">
        <f>+D7+#REF!+D13+D27</f>
        <v>#REF!</v>
      </c>
      <c r="E29" s="18"/>
      <c r="F29" s="18">
        <f>+F7+F13+F27</f>
        <v>430000</v>
      </c>
      <c r="G29" s="18"/>
      <c r="H29" s="18">
        <f>+H7++H13+H27</f>
        <v>445000</v>
      </c>
      <c r="I29" s="18"/>
      <c r="J29" s="18">
        <f>+J7+J13+J27</f>
        <v>220000</v>
      </c>
      <c r="K29" s="18"/>
      <c r="L29" s="18"/>
      <c r="U29" s="20"/>
    </row>
    <row r="32" spans="1:21" x14ac:dyDescent="0.25">
      <c r="A32" t="s">
        <v>42</v>
      </c>
      <c r="D32" s="24">
        <f>-D27</f>
        <v>-70000</v>
      </c>
      <c r="E32" s="24"/>
      <c r="F32" s="24">
        <f>-F27</f>
        <v>-230000</v>
      </c>
      <c r="G32" s="24"/>
      <c r="H32" s="24">
        <f>-H27</f>
        <v>-255000</v>
      </c>
      <c r="J32" s="24">
        <f>-J27</f>
        <v>-5000</v>
      </c>
      <c r="K32" s="24"/>
    </row>
    <row r="33" spans="1:12" x14ac:dyDescent="0.25">
      <c r="B33" s="15"/>
      <c r="C33" s="22"/>
      <c r="D33" s="25"/>
      <c r="E33" s="25"/>
      <c r="F33" s="25"/>
      <c r="G33" s="25"/>
      <c r="H33" s="25"/>
      <c r="I33" s="22"/>
      <c r="J33" s="25"/>
      <c r="K33" s="25"/>
      <c r="L33"/>
    </row>
    <row r="34" spans="1:12" x14ac:dyDescent="0.25">
      <c r="A34" t="s">
        <v>43</v>
      </c>
      <c r="B34" s="15"/>
      <c r="C34" s="23"/>
      <c r="D34" s="26" t="e">
        <f>+D29+D32</f>
        <v>#REF!</v>
      </c>
      <c r="E34" s="26"/>
      <c r="F34" s="26">
        <f>+F29+F32</f>
        <v>200000</v>
      </c>
      <c r="G34" s="26"/>
      <c r="H34" s="26">
        <f>+H29+H32</f>
        <v>190000</v>
      </c>
      <c r="I34" s="23"/>
      <c r="J34" s="26">
        <f>+J29+J32</f>
        <v>215000</v>
      </c>
      <c r="K34" s="26"/>
      <c r="L34"/>
    </row>
    <row r="35" spans="1:12" x14ac:dyDescent="0.25">
      <c r="B35" s="15"/>
      <c r="C35" s="22"/>
      <c r="D35" s="25"/>
      <c r="E35" s="25"/>
      <c r="F35" s="25"/>
      <c r="G35" s="25"/>
      <c r="H35" s="25"/>
      <c r="I35" s="22"/>
      <c r="J35" s="25"/>
      <c r="K35" s="25"/>
      <c r="L35"/>
    </row>
    <row r="36" spans="1:12" x14ac:dyDescent="0.25">
      <c r="A36" t="s">
        <v>44</v>
      </c>
      <c r="B36" s="15"/>
      <c r="C36" s="22"/>
      <c r="D36" s="25">
        <v>112051.75</v>
      </c>
      <c r="E36" s="25"/>
      <c r="F36" s="25"/>
      <c r="G36" s="25"/>
      <c r="H36" s="25"/>
      <c r="I36" s="22"/>
      <c r="J36" s="25">
        <v>112051.75</v>
      </c>
      <c r="K36" s="25"/>
      <c r="L36"/>
    </row>
    <row r="37" spans="1:12" x14ac:dyDescent="0.25">
      <c r="B37" s="15"/>
      <c r="C37" s="23"/>
      <c r="D37" s="26"/>
      <c r="E37" s="26"/>
      <c r="F37" s="26"/>
      <c r="G37" s="26"/>
      <c r="H37" s="26"/>
      <c r="I37" s="23"/>
      <c r="J37" s="26"/>
      <c r="K37" s="26"/>
      <c r="L37"/>
    </row>
    <row r="38" spans="1:12" x14ac:dyDescent="0.25">
      <c r="A38" t="s">
        <v>45</v>
      </c>
      <c r="B38" s="15"/>
      <c r="C38" s="22"/>
      <c r="D38" s="25" t="e">
        <f>+D34-D36</f>
        <v>#REF!</v>
      </c>
      <c r="E38" s="25"/>
      <c r="F38" s="25"/>
      <c r="G38" s="25"/>
      <c r="H38" s="25"/>
      <c r="I38" s="22"/>
      <c r="J38" s="25">
        <f>+J34-J36</f>
        <v>102948.25</v>
      </c>
      <c r="K38" s="25"/>
      <c r="L38"/>
    </row>
    <row r="39" spans="1:12" x14ac:dyDescent="0.25">
      <c r="B39" s="15"/>
      <c r="C39" s="22"/>
      <c r="D39" s="22"/>
      <c r="E39" s="22"/>
      <c r="F39" s="22"/>
      <c r="G39" s="22"/>
      <c r="H39" s="22"/>
      <c r="I39" s="22"/>
      <c r="J39" s="22"/>
      <c r="K39" s="22"/>
      <c r="L39"/>
    </row>
    <row r="40" spans="1:12" x14ac:dyDescent="0.25">
      <c r="A40" t="s">
        <v>52</v>
      </c>
      <c r="D40" s="24">
        <v>-40000</v>
      </c>
      <c r="E40" s="24"/>
      <c r="F40" s="24">
        <v>-45000</v>
      </c>
      <c r="G40" s="24"/>
      <c r="H40" s="24">
        <v>-45000</v>
      </c>
      <c r="I40" s="24"/>
      <c r="J40" s="24">
        <v>-45000</v>
      </c>
      <c r="K40" s="24"/>
    </row>
    <row r="41" spans="1:12" x14ac:dyDescent="0.25">
      <c r="D41" s="24"/>
      <c r="E41" s="24"/>
      <c r="F41" s="24"/>
      <c r="G41" s="24"/>
      <c r="H41" s="24"/>
      <c r="I41" s="24"/>
      <c r="J41" s="24"/>
      <c r="K41" s="24"/>
    </row>
    <row r="42" spans="1:12" x14ac:dyDescent="0.25">
      <c r="A42" t="s">
        <v>53</v>
      </c>
      <c r="D42" s="24" t="e">
        <f>+D38+D40</f>
        <v>#REF!</v>
      </c>
      <c r="E42" s="24"/>
      <c r="F42" s="24">
        <f>+F34+F40</f>
        <v>155000</v>
      </c>
      <c r="G42" s="24"/>
      <c r="H42" s="24">
        <f>+H34+H40+F42</f>
        <v>300000</v>
      </c>
      <c r="I42" s="24"/>
      <c r="J42" s="24">
        <f>+J38+J40</f>
        <v>57948.25</v>
      </c>
      <c r="K42" s="24"/>
    </row>
  </sheetData>
  <printOptions horizontalCentered="1"/>
  <pageMargins left="0.2" right="0.2" top="1.25" bottom="0.75" header="0.3" footer="0.3"/>
  <pageSetup scale="90" orientation="portrait" r:id="rId1"/>
  <headerFooter>
    <oddHeader>&amp;C&amp;16Capital Expenditure Budget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F847-EAF8-4392-BDD7-3ED4E77135B2}">
  <sheetPr>
    <pageSetUpPr fitToPage="1"/>
  </sheetPr>
  <dimension ref="A1:K43"/>
  <sheetViews>
    <sheetView workbookViewId="0">
      <pane ySplit="1" topLeftCell="A21" activePane="bottomLeft" state="frozen"/>
      <selection activeCell="M9" sqref="M9"/>
      <selection pane="bottomLeft" activeCell="A21" sqref="A21"/>
    </sheetView>
  </sheetViews>
  <sheetFormatPr defaultRowHeight="15" x14ac:dyDescent="0.25"/>
  <cols>
    <col min="1" max="1" width="8.140625" bestFit="1" customWidth="1"/>
    <col min="2" max="2" width="5" style="12" bestFit="1" customWidth="1"/>
    <col min="3" max="3" width="15" style="4" bestFit="1" customWidth="1"/>
    <col min="4" max="4" width="12.28515625" style="4" bestFit="1" customWidth="1"/>
    <col min="5" max="5" width="12.28515625" bestFit="1" customWidth="1"/>
    <col min="6" max="6" width="25.42578125" style="19" customWidth="1"/>
    <col min="11" max="11" width="9.5703125" style="4" bestFit="1" customWidth="1"/>
  </cols>
  <sheetData>
    <row r="1" spans="1:10" ht="20.100000000000001" customHeight="1" x14ac:dyDescent="0.25">
      <c r="A1" s="2" t="s">
        <v>14</v>
      </c>
      <c r="B1" s="10"/>
      <c r="C1" s="6" t="s">
        <v>20</v>
      </c>
      <c r="D1" s="6" t="s">
        <v>15</v>
      </c>
      <c r="E1" s="2" t="s">
        <v>16</v>
      </c>
    </row>
    <row r="2" spans="1:10" ht="20.100000000000001" hidden="1" customHeight="1" x14ac:dyDescent="0.25">
      <c r="A2" s="7" t="s">
        <v>13</v>
      </c>
      <c r="B2" s="11" t="s">
        <v>22</v>
      </c>
      <c r="C2" s="8"/>
      <c r="D2" s="8"/>
      <c r="E2" s="8">
        <v>300000</v>
      </c>
    </row>
    <row r="3" spans="1:10" ht="20.100000000000001" hidden="1" customHeight="1" x14ac:dyDescent="0.25">
      <c r="A3" t="s">
        <v>18</v>
      </c>
      <c r="D3" s="4">
        <v>-46748</v>
      </c>
      <c r="E3" s="5">
        <f t="shared" ref="E3:E41" si="0">+E2+C3+D3</f>
        <v>253252</v>
      </c>
    </row>
    <row r="4" spans="1:10" ht="20.100000000000001" hidden="1" customHeight="1" x14ac:dyDescent="0.25">
      <c r="A4" t="s">
        <v>29</v>
      </c>
      <c r="D4" s="4">
        <v>130000</v>
      </c>
      <c r="E4" s="5">
        <f t="shared" si="0"/>
        <v>383252</v>
      </c>
      <c r="F4" s="19">
        <v>130000</v>
      </c>
      <c r="H4">
        <v>130000</v>
      </c>
      <c r="J4">
        <v>130000</v>
      </c>
    </row>
    <row r="5" spans="1:10" ht="20.100000000000001" hidden="1" customHeight="1" thickBot="1" x14ac:dyDescent="0.3">
      <c r="A5" t="s">
        <v>17</v>
      </c>
      <c r="D5" s="4">
        <v>-38500</v>
      </c>
      <c r="E5" s="5">
        <f t="shared" si="0"/>
        <v>344752</v>
      </c>
      <c r="F5" s="19">
        <v>15000</v>
      </c>
      <c r="H5">
        <v>15000</v>
      </c>
    </row>
    <row r="6" spans="1:10" ht="20.100000000000001" hidden="1" customHeight="1" x14ac:dyDescent="0.25">
      <c r="A6" t="s">
        <v>27</v>
      </c>
      <c r="D6" s="4">
        <v>-13322.92</v>
      </c>
      <c r="E6" s="5">
        <f t="shared" si="0"/>
        <v>331429.08</v>
      </c>
      <c r="F6" s="28" t="s">
        <v>39</v>
      </c>
    </row>
    <row r="7" spans="1:10" ht="20.100000000000001" hidden="1" customHeight="1" thickBot="1" x14ac:dyDescent="0.3">
      <c r="A7" t="s">
        <v>27</v>
      </c>
      <c r="C7" s="4">
        <v>13322.92</v>
      </c>
      <c r="E7" s="5">
        <f t="shared" si="0"/>
        <v>344752</v>
      </c>
      <c r="F7" s="30"/>
    </row>
    <row r="8" spans="1:10" ht="20.100000000000001" hidden="1" customHeight="1" x14ac:dyDescent="0.25">
      <c r="A8" t="s">
        <v>30</v>
      </c>
      <c r="D8" s="4">
        <v>-7045.17</v>
      </c>
      <c r="E8" s="5">
        <f t="shared" si="0"/>
        <v>337706.83</v>
      </c>
      <c r="F8" s="28" t="s">
        <v>39</v>
      </c>
    </row>
    <row r="9" spans="1:10" ht="20.100000000000001" hidden="1" customHeight="1" x14ac:dyDescent="0.25">
      <c r="A9" t="s">
        <v>30</v>
      </c>
      <c r="D9" s="4">
        <v>-13859.07</v>
      </c>
      <c r="E9" s="5">
        <f t="shared" si="0"/>
        <v>323847.76</v>
      </c>
      <c r="F9" s="29"/>
    </row>
    <row r="10" spans="1:10" ht="20.100000000000001" hidden="1" customHeight="1" thickBot="1" x14ac:dyDescent="0.3">
      <c r="A10" t="s">
        <v>30</v>
      </c>
      <c r="C10" s="4">
        <f>7045.17+13859.07</f>
        <v>20904.239999999998</v>
      </c>
      <c r="E10" s="5">
        <f t="shared" si="0"/>
        <v>344752</v>
      </c>
      <c r="F10" s="30"/>
    </row>
    <row r="11" spans="1:10" ht="20.100000000000001" hidden="1" customHeight="1" x14ac:dyDescent="0.25">
      <c r="A11" t="s">
        <v>28</v>
      </c>
      <c r="D11" s="4">
        <v>-13344.5</v>
      </c>
      <c r="E11" s="5">
        <f t="shared" si="0"/>
        <v>331407.5</v>
      </c>
      <c r="F11" s="28" t="s">
        <v>39</v>
      </c>
    </row>
    <row r="12" spans="1:10" ht="20.100000000000001" hidden="1" customHeight="1" thickBot="1" x14ac:dyDescent="0.3">
      <c r="A12" t="s">
        <v>28</v>
      </c>
      <c r="C12" s="4">
        <v>13344.5</v>
      </c>
      <c r="E12" s="5">
        <f t="shared" si="0"/>
        <v>344752</v>
      </c>
      <c r="F12" s="30"/>
    </row>
    <row r="13" spans="1:10" ht="20.100000000000001" hidden="1" customHeight="1" x14ac:dyDescent="0.25">
      <c r="A13" t="s">
        <v>26</v>
      </c>
      <c r="D13" s="4">
        <v>-49340</v>
      </c>
      <c r="E13" s="5">
        <f t="shared" si="0"/>
        <v>295412</v>
      </c>
    </row>
    <row r="14" spans="1:10" ht="20.100000000000001" hidden="1" customHeight="1" x14ac:dyDescent="0.25">
      <c r="A14" t="s">
        <v>31</v>
      </c>
      <c r="D14" s="4">
        <v>-9036.0499999999993</v>
      </c>
      <c r="E14" s="5">
        <f t="shared" si="0"/>
        <v>286375.95</v>
      </c>
    </row>
    <row r="15" spans="1:10" ht="20.100000000000001" hidden="1" customHeight="1" x14ac:dyDescent="0.25">
      <c r="A15" t="s">
        <v>25</v>
      </c>
      <c r="C15" s="4">
        <v>35000</v>
      </c>
      <c r="E15" s="5">
        <f t="shared" si="0"/>
        <v>321375.95</v>
      </c>
    </row>
    <row r="16" spans="1:10" ht="20.100000000000001" hidden="1" customHeight="1" thickBot="1" x14ac:dyDescent="0.3">
      <c r="A16" s="13" t="s">
        <v>32</v>
      </c>
      <c r="B16" s="13"/>
      <c r="C16" s="13"/>
      <c r="D16" s="14">
        <v>-9212</v>
      </c>
      <c r="E16" s="5">
        <f t="shared" si="0"/>
        <v>312163.95</v>
      </c>
    </row>
    <row r="17" spans="1:11" ht="20.100000000000001" hidden="1" customHeight="1" x14ac:dyDescent="0.25">
      <c r="A17" s="13" t="s">
        <v>33</v>
      </c>
      <c r="B17" s="13"/>
      <c r="C17" s="16">
        <v>130974</v>
      </c>
      <c r="D17" s="14"/>
      <c r="E17" s="5">
        <f t="shared" si="0"/>
        <v>443137.95</v>
      </c>
      <c r="F17" s="28" t="s">
        <v>39</v>
      </c>
    </row>
    <row r="18" spans="1:11" ht="20.100000000000001" hidden="1" customHeight="1" thickBot="1" x14ac:dyDescent="0.3">
      <c r="A18" t="s">
        <v>35</v>
      </c>
      <c r="D18" s="4">
        <v>-130974</v>
      </c>
      <c r="E18" s="5">
        <f t="shared" si="0"/>
        <v>312163.95</v>
      </c>
      <c r="F18" s="30"/>
    </row>
    <row r="19" spans="1:11" ht="20.100000000000001" hidden="1" customHeight="1" x14ac:dyDescent="0.25">
      <c r="E19" s="5">
        <f t="shared" si="0"/>
        <v>312163.95</v>
      </c>
    </row>
    <row r="20" spans="1:11" ht="20.100000000000001" hidden="1" customHeight="1" x14ac:dyDescent="0.25">
      <c r="A20" s="7" t="s">
        <v>19</v>
      </c>
      <c r="B20" s="11" t="s">
        <v>23</v>
      </c>
      <c r="C20" s="8"/>
      <c r="D20" s="8"/>
      <c r="E20" s="9">
        <f>+E19+C20+D20</f>
        <v>312163.95</v>
      </c>
    </row>
    <row r="21" spans="1:11" ht="20.100000000000001" customHeight="1" x14ac:dyDescent="0.25">
      <c r="A21" t="s">
        <v>19</v>
      </c>
      <c r="C21" s="21"/>
      <c r="D21" s="21">
        <v>119586.05</v>
      </c>
      <c r="E21" s="5">
        <f>+E20+C21+D21</f>
        <v>431750</v>
      </c>
      <c r="K21" s="21"/>
    </row>
    <row r="22" spans="1:11" ht="20.100000000000001" customHeight="1" x14ac:dyDescent="0.25">
      <c r="A22" t="s">
        <v>19</v>
      </c>
      <c r="D22" s="4">
        <v>-6046</v>
      </c>
      <c r="E22" s="5">
        <f>+E21+C22+D22</f>
        <v>425704</v>
      </c>
    </row>
    <row r="23" spans="1:11" ht="20.100000000000001" customHeight="1" x14ac:dyDescent="0.25">
      <c r="A23" t="s">
        <v>38</v>
      </c>
      <c r="D23" s="4">
        <v>-72813.52</v>
      </c>
      <c r="E23" s="5">
        <f t="shared" si="0"/>
        <v>352890.48</v>
      </c>
    </row>
    <row r="24" spans="1:11" ht="20.100000000000001" customHeight="1" x14ac:dyDescent="0.25">
      <c r="A24" t="s">
        <v>36</v>
      </c>
      <c r="D24" s="4">
        <v>-44375</v>
      </c>
      <c r="E24" s="5">
        <f t="shared" si="0"/>
        <v>308515.48</v>
      </c>
    </row>
    <row r="25" spans="1:11" ht="20.100000000000001" customHeight="1" x14ac:dyDescent="0.25">
      <c r="A25" t="s">
        <v>37</v>
      </c>
      <c r="D25" s="4">
        <v>-43380.88</v>
      </c>
      <c r="E25" s="5">
        <f t="shared" si="0"/>
        <v>265134.59999999998</v>
      </c>
    </row>
    <row r="26" spans="1:11" ht="20.100000000000001" customHeight="1" x14ac:dyDescent="0.25">
      <c r="E26" s="5">
        <f t="shared" si="0"/>
        <v>265134.59999999998</v>
      </c>
    </row>
    <row r="27" spans="1:11" ht="20.100000000000001" customHeight="1" x14ac:dyDescent="0.25">
      <c r="E27" s="5">
        <f t="shared" si="0"/>
        <v>265134.59999999998</v>
      </c>
      <c r="F27" s="19">
        <v>50000</v>
      </c>
      <c r="H27">
        <v>50000</v>
      </c>
    </row>
    <row r="28" spans="1:11" ht="20.100000000000001" customHeight="1" x14ac:dyDescent="0.25">
      <c r="A28" t="s">
        <v>46</v>
      </c>
      <c r="E28" s="5"/>
      <c r="F28" s="19">
        <v>100000</v>
      </c>
      <c r="H28">
        <v>100000</v>
      </c>
    </row>
    <row r="29" spans="1:11" ht="20.100000000000001" customHeight="1" x14ac:dyDescent="0.25">
      <c r="A29" s="7" t="s">
        <v>21</v>
      </c>
      <c r="B29" s="11" t="s">
        <v>24</v>
      </c>
      <c r="C29" s="8"/>
      <c r="D29" s="8"/>
      <c r="E29" s="9">
        <f>+E27+C29+D29</f>
        <v>265134.59999999998</v>
      </c>
    </row>
    <row r="30" spans="1:11" ht="20.100000000000001" customHeight="1" x14ac:dyDescent="0.25">
      <c r="D30" s="4">
        <v>-75000</v>
      </c>
      <c r="E30" s="5">
        <f t="shared" si="0"/>
        <v>190134.59999999998</v>
      </c>
    </row>
    <row r="31" spans="1:11" ht="20.100000000000001" customHeight="1" x14ac:dyDescent="0.25">
      <c r="D31" s="4">
        <v>-15000</v>
      </c>
      <c r="E31" s="5">
        <f t="shared" si="0"/>
        <v>175134.59999999998</v>
      </c>
    </row>
    <row r="32" spans="1:11" ht="20.100000000000001" customHeight="1" x14ac:dyDescent="0.25">
      <c r="D32" s="4">
        <v>-12480</v>
      </c>
      <c r="E32" s="5">
        <f t="shared" si="0"/>
        <v>162654.59999999998</v>
      </c>
    </row>
    <row r="33" spans="1:8" ht="20.100000000000001" customHeight="1" x14ac:dyDescent="0.25">
      <c r="D33" s="4">
        <v>-18000</v>
      </c>
      <c r="E33" s="5">
        <f t="shared" si="0"/>
        <v>144654.59999999998</v>
      </c>
    </row>
    <row r="34" spans="1:8" ht="20.100000000000001" customHeight="1" x14ac:dyDescent="0.25">
      <c r="D34" s="4">
        <v>-40000</v>
      </c>
      <c r="E34" s="5">
        <f t="shared" si="0"/>
        <v>104654.59999999998</v>
      </c>
    </row>
    <row r="35" spans="1:8" ht="20.100000000000001" customHeight="1" x14ac:dyDescent="0.25">
      <c r="D35" s="4">
        <v>-5000</v>
      </c>
      <c r="E35" s="5">
        <f t="shared" si="0"/>
        <v>99654.599999999977</v>
      </c>
      <c r="F35" s="19">
        <v>-3150000</v>
      </c>
      <c r="H35">
        <v>-3150000</v>
      </c>
    </row>
    <row r="36" spans="1:8" ht="20.100000000000001" customHeight="1" x14ac:dyDescent="0.25">
      <c r="C36" s="4">
        <v>30000</v>
      </c>
      <c r="E36" s="5">
        <f t="shared" si="0"/>
        <v>129654.59999999998</v>
      </c>
    </row>
    <row r="37" spans="1:8" ht="20.100000000000001" customHeight="1" x14ac:dyDescent="0.25">
      <c r="A37" s="7" t="s">
        <v>40</v>
      </c>
      <c r="B37" s="11" t="s">
        <v>41</v>
      </c>
      <c r="C37" s="8"/>
      <c r="D37" s="8"/>
      <c r="E37" s="9">
        <f t="shared" si="0"/>
        <v>129654.59999999998</v>
      </c>
    </row>
    <row r="38" spans="1:8" ht="20.100000000000001" customHeight="1" x14ac:dyDescent="0.25">
      <c r="D38" s="4">
        <v>-75000</v>
      </c>
      <c r="E38" s="5">
        <f t="shared" si="0"/>
        <v>54654.599999999977</v>
      </c>
    </row>
    <row r="39" spans="1:8" ht="20.100000000000001" customHeight="1" x14ac:dyDescent="0.25">
      <c r="D39" s="4">
        <v>-12000</v>
      </c>
      <c r="E39" s="5">
        <f t="shared" si="0"/>
        <v>42654.599999999977</v>
      </c>
    </row>
    <row r="40" spans="1:8" ht="20.100000000000001" customHeight="1" x14ac:dyDescent="0.25">
      <c r="D40" s="4">
        <v>-5000</v>
      </c>
      <c r="E40" s="5">
        <f t="shared" si="0"/>
        <v>37654.599999999977</v>
      </c>
    </row>
    <row r="41" spans="1:8" ht="20.100000000000001" customHeight="1" x14ac:dyDescent="0.25">
      <c r="C41" s="4">
        <v>30000</v>
      </c>
      <c r="E41" s="5">
        <f t="shared" si="0"/>
        <v>67654.599999999977</v>
      </c>
    </row>
    <row r="42" spans="1:8" ht="20.100000000000001" customHeight="1" x14ac:dyDescent="0.25"/>
    <row r="43" spans="1:8" ht="20.100000000000001" customHeight="1" x14ac:dyDescent="0.25"/>
  </sheetData>
  <sortState xmlns:xlrd2="http://schemas.microsoft.com/office/spreadsheetml/2017/richdata2" ref="A22:L26">
    <sortCondition ref="A22:A26"/>
  </sortState>
  <mergeCells count="4">
    <mergeCell ref="F8:F10"/>
    <mergeCell ref="F6:F7"/>
    <mergeCell ref="F11:F12"/>
    <mergeCell ref="F17:F18"/>
  </mergeCells>
  <printOptions horizontalCentered="1"/>
  <pageMargins left="0.2" right="0.2" top="0.75" bottom="0.75" header="0.3" footer="0.3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 Ex Budget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Gossett</dc:creator>
  <cp:lastModifiedBy>Sheena Hall</cp:lastModifiedBy>
  <cp:lastPrinted>2026-01-12T14:37:49Z</cp:lastPrinted>
  <dcterms:created xsi:type="dcterms:W3CDTF">2022-02-16T15:17:02Z</dcterms:created>
  <dcterms:modified xsi:type="dcterms:W3CDTF">2026-01-12T14:37:53Z</dcterms:modified>
</cp:coreProperties>
</file>